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66925"/>
  <mc:AlternateContent xmlns:mc="http://schemas.openxmlformats.org/markup-compatibility/2006">
    <mc:Choice Requires="x15">
      <x15ac:absPath xmlns:x15ac="http://schemas.microsoft.com/office/spreadsheetml/2010/11/ac" url="\\goulbfp01\Group\Publications\PROJECTS\_2025 Epics and tasks\EHG\11632 CON EPIC Environmental Restoration and Rehabilitation grants\XXXX Content\3 For Design\"/>
    </mc:Choice>
  </mc:AlternateContent>
  <xr:revisionPtr revIDLastSave="0" documentId="13_ncr:1_{CD13C486-0F2A-43D0-8827-0BDA2BA84CBA}" xr6:coauthVersionLast="47" xr6:coauthVersionMax="47" xr10:uidLastSave="{00000000-0000-0000-0000-000000000000}"/>
  <bookViews>
    <workbookView xWindow="5550" yWindow="-16710" windowWidth="29910" windowHeight="13860" xr2:uid="{00000000-000D-0000-FFFF-FFFF00000000}"/>
  </bookViews>
  <sheets>
    <sheet name="Workplan" sheetId="2" r:id="rId1"/>
    <sheet name="Sheet1" sheetId="3" r:id="rId2"/>
  </sheets>
  <definedNames>
    <definedName name="_sectiondatagrid_09065499_2539_410d_8959_61019498c6a0_??_1">Workplan!$B$41:$G$49</definedName>
    <definedName name="_sectiondatagrid_0aee18dc_fe7b_43fe_9fc5_c6305f056912_??_1">Workplan!$E$42:$G$42</definedName>
    <definedName name="_sectiondatagrid_4a3a7d30_d0cc_4e6c_8b70_cc3dcc1d69cc_??_1">Workplan!$A$8:$C$8</definedName>
    <definedName name="_sectiondatagrid_80fa2efe_d580_4a5d_aab4_084a6a25029d_??_1">Workplan!$B$121:$H$121</definedName>
    <definedName name="_sectiondatagrid_80fa2efe_d580_4a5d_aab4_084a6a25029d_??_2">#REF!</definedName>
    <definedName name="_sectiondatagrid_836e4ebb_1359_42bd_ab50_6fac8baa1d11_??_1">Workplan!$13:$17</definedName>
    <definedName name="_sectiondatagrid_9f00fa26_3b9b_4b70_8ffc_787fca9604fc_??_1">Workplan!$B$17:$F$17</definedName>
    <definedName name="_sectiondatagrid_c156598b_c99c_4021_8fab_a655baae213c_??_1">Workplan!$A$39:$G$49</definedName>
    <definedName name="_sectiondatagrid_dbca315c_a93f_4552_8999_eff565cd5988_??_1">Workplan!$A$118:$H$127</definedName>
    <definedName name="_sectiondatagrid_dbca315c_a93f_4552_8999_eff565cd5988_??_2">#REF!</definedName>
    <definedName name="activitiesQ158__??_1">Workplan!$C$17</definedName>
    <definedName name="activitiesQ187__??_1">Workplan!$C$42</definedName>
    <definedName name="activitiesQ206__??_1">Workplan!$C$121</definedName>
    <definedName name="activitiesQ206__??_2">#REF!</definedName>
    <definedName name="activityDatesSubstringQ686EndDateConcatTogetherA980__??_1">#REF!</definedName>
    <definedName name="activityDatesSubstringQ686StartDateConcatTogetherA1009__??_1">#REF!</definedName>
    <definedName name="activityTypeData.Value_??_1">Workplan!$D$42</definedName>
    <definedName name="allTotalsCalculationsQ238CashA385__??_1">Workplan!$F$160</definedName>
    <definedName name="allTotalsCalculationsQ238CashA385__??_2">#REF!</definedName>
    <definedName name="allTotalsCalculationsQ238GrantA384__??_1">Workplan!$E$160</definedName>
    <definedName name="allTotalsCalculationsQ238GrantA384__??_2">#REF!</definedName>
    <definedName name="allTotalsCalculationsQ238PartnerA386__??_1">Workplan!$G$160</definedName>
    <definedName name="allTotalsCalculationsQ238PartnerA386__??_2">#REF!</definedName>
    <definedName name="allTotalsCalculationsQ238TotalA387__??_1">Workplan!$H$160</definedName>
    <definedName name="allTotalsCalculationsQ238TotalA387__??_2">#REF!</definedName>
    <definedName name="applicationIdentifierQ3__??_1">Workplan!$D$3</definedName>
    <definedName name="applicationIdentifierQ3__??_2">#REF!</definedName>
    <definedName name="cashContributionQ209__??_1">Workplan!$F$121</definedName>
    <definedName name="cashContributionQ209__??_2">#REF!</definedName>
    <definedName name="classificationValuesUnitsQ193_.Value_??_1">Workplan!$G$42</definedName>
    <definedName name="descriptionQ147__??_1">Workplan!$C$8</definedName>
    <definedName name="descriptionQ207__??_1">Workplan!$D$121</definedName>
    <definedName name="expectedOutputMappingQ876__??_1">Workplan!$F$42</definedName>
    <definedName name="finishDate_??_1">Workplan!$E$13</definedName>
    <definedName name="finishQ161Date_??_1">Workplan!$E$19</definedName>
    <definedName name="grantContributionQ208__??_1">Workplan!$E$121</definedName>
    <definedName name="grantContributionQ208__??_2">#REF!</definedName>
    <definedName name="measureQ191__??_1">Workplan!$E$42</definedName>
    <definedName name="milestone_??_1">Workplan!$B$13</definedName>
    <definedName name="milestoneFinishDateQ702__??_1">#REF!</definedName>
    <definedName name="milestoneQ178__??_1">Workplan!$B$40</definedName>
    <definedName name="milestoneQ199__??_1">Workplan!$B$119</definedName>
    <definedName name="milestoneQ199__??_2">#REF!</definedName>
    <definedName name="milestoneStartDateQ701__??_1">#REF!</definedName>
    <definedName name="no_??_1">Workplan!$A$13</definedName>
    <definedName name="noQ143__??_1">Workplan!$A$8</definedName>
    <definedName name="noQ157__??_1">Workplan!$B$17</definedName>
    <definedName name="noQ177__??_1">Workplan!$A$40</definedName>
    <definedName name="noQ186__??_1">Workplan!$B$42</definedName>
    <definedName name="noQ198__??_1">Workplan!$A$119</definedName>
    <definedName name="noQ198__??_2">#REF!</definedName>
    <definedName name="outcomeIDsReplaceQ454OutcomeSelectedA1242__??_1">Workplan!$F$13</definedName>
    <definedName name="outcomeQ144__??_1">Workplan!$B$8</definedName>
    <definedName name="partnerContributionQ210__??_1">Workplan!$G$121</definedName>
    <definedName name="partnerContributionQ210__??_2">#REF!</definedName>
    <definedName name="_xlnm.Print_Area" localSheetId="0">Workplan!$A$3:$H$160</definedName>
    <definedName name="projectTitle_??_1">Workplan!$F$3</definedName>
    <definedName name="projectTitle_??_2">#REF!</definedName>
    <definedName name="rowNumberQ205__??_1">Workplan!$B$121</definedName>
    <definedName name="rowNumberQ205__??_2">#REF!</definedName>
    <definedName name="startDate_3__??_1">Workplan!$D$13</definedName>
    <definedName name="startQ160Date_??_1">Workplan!$D$19</definedName>
    <definedName name="totalCalculationsPerSectionQ226CashA367__??_1">Workplan!$F$127</definedName>
    <definedName name="totalCalculationsPerSectionQ226CashA367__??_2">#REF!</definedName>
    <definedName name="totalCalculationsPerSectionQ226GrantA366__??_1">Workplan!$E$127</definedName>
    <definedName name="totalCalculationsPerSectionQ226GrantA366__??_2">#REF!</definedName>
    <definedName name="totalCalculationsPerSectionQ226PartnerA368__??_1">Workplan!$G$127</definedName>
    <definedName name="totalCalculationsPerSectionQ226PartnerA368__??_2">#REF!</definedName>
    <definedName name="totalCalculationsPerSectionQ226TotalA369__??_1">Workplan!$H$127</definedName>
    <definedName name="totalCalculationsPerSectionQ226TotalA369__??_2">#REF!</definedName>
    <definedName name="totalLineCalculationsQ211TotalLineA351__??_1">Workplan!$H$121</definedName>
    <definedName name="totalLineCalculationsQ211TotalLineA351__??_2">#REF!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2" i="2" l="1"/>
  <c r="F159" i="2" l="1"/>
  <c r="G159" i="2"/>
  <c r="E159" i="2"/>
  <c r="H135" i="2"/>
  <c r="H136" i="2"/>
  <c r="H137" i="2"/>
  <c r="F127" i="2"/>
  <c r="G127" i="2"/>
  <c r="E127" i="2"/>
  <c r="H123" i="2"/>
  <c r="B78" i="2"/>
  <c r="H124" i="2"/>
  <c r="H125" i="2"/>
  <c r="H126" i="2"/>
  <c r="H134" i="2"/>
  <c r="H133" i="2"/>
  <c r="H132" i="2"/>
  <c r="H122" i="2"/>
  <c r="H121" i="2"/>
  <c r="C67" i="2"/>
  <c r="B40" i="2"/>
  <c r="C134" i="2"/>
  <c r="C133" i="2"/>
  <c r="C105" i="2"/>
  <c r="H159" i="2" l="1"/>
  <c r="E160" i="2"/>
  <c r="G160" i="2"/>
  <c r="F160" i="2"/>
  <c r="H127" i="2"/>
  <c r="H160" i="2" l="1"/>
</calcChain>
</file>

<file path=xl/sharedStrings.xml><?xml version="1.0" encoding="utf-8"?>
<sst xmlns="http://schemas.openxmlformats.org/spreadsheetml/2006/main" count="419" uniqueCount="185">
  <si>
    <t>Workplan</t>
  </si>
  <si>
    <t>No.</t>
  </si>
  <si>
    <t>Outcome</t>
  </si>
  <si>
    <t>1</t>
  </si>
  <si>
    <t>2</t>
  </si>
  <si>
    <t>Milestone</t>
  </si>
  <si>
    <t>Start</t>
  </si>
  <si>
    <t>Finish</t>
  </si>
  <si>
    <t>Milestone 1</t>
  </si>
  <si>
    <t>Activities</t>
  </si>
  <si>
    <t>Conduct baseline monitoring including weed density mapping across whole site.</t>
  </si>
  <si>
    <t xml:space="preserve">Engage bush regeneration contractors. </t>
  </si>
  <si>
    <t>Milestone 2 and project evaluation</t>
  </si>
  <si>
    <t>​01/10/2027</t>
  </si>
  <si>
    <t>Implement monitoring plan throughout year. Conduct end of stage 2 monitoring.</t>
  </si>
  <si>
    <t>Project Measures</t>
  </si>
  <si>
    <t>Measure</t>
  </si>
  <si>
    <t>Unit</t>
  </si>
  <si>
    <t>Number</t>
  </si>
  <si>
    <t xml:space="preserve"> </t>
  </si>
  <si>
    <t>Number of volunteers</t>
  </si>
  <si>
    <t>Community engagement</t>
  </si>
  <si>
    <t>Number of items delivered to promote the project</t>
  </si>
  <si>
    <t>Number of events</t>
  </si>
  <si>
    <t>Number of organisations actively collaborating on the project (community, government or business)</t>
  </si>
  <si>
    <t>Capacity building</t>
  </si>
  <si>
    <t xml:space="preserve">Revegetation </t>
  </si>
  <si>
    <t>Area revegetated</t>
  </si>
  <si>
    <t>Hectares</t>
  </si>
  <si>
    <t>Number of plants</t>
  </si>
  <si>
    <t>Survival rate of plantings</t>
  </si>
  <si>
    <t>%</t>
  </si>
  <si>
    <t xml:space="preserve">Area of land / water connected through rehabilitation / restoration actions </t>
  </si>
  <si>
    <t>Weed management</t>
  </si>
  <si>
    <t>Area weeded</t>
  </si>
  <si>
    <t xml:space="preserve">Reduction in weed cover </t>
  </si>
  <si>
    <t>Revegetation</t>
  </si>
  <si>
    <t>Project planning - plan human resources required to conduct Milestone 2 activities, including continued monitoring of flora survey points, photopoints and weed density.</t>
  </si>
  <si>
    <t>Reduction in weed cover</t>
  </si>
  <si>
    <t>Project Budget</t>
  </si>
  <si>
    <t>No</t>
  </si>
  <si>
    <t>Budget Description</t>
  </si>
  <si>
    <t>Grant</t>
  </si>
  <si>
    <t>Cash</t>
  </si>
  <si>
    <t>In-Kind</t>
  </si>
  <si>
    <t>Total</t>
  </si>
  <si>
    <t>Total:</t>
  </si>
  <si>
    <t>3</t>
  </si>
  <si>
    <t>4</t>
  </si>
  <si>
    <t>5</t>
  </si>
  <si>
    <t>6</t>
  </si>
  <si>
    <t xml:space="preserve">Walk the Country at Site B in preparation for burn in winter 2025, Engage with Aboriginal Community, assess terrain, vegetation, gather pre burn soil samples, refine methodology for burn. Gather pre-burn species data.
</t>
  </si>
  <si>
    <t xml:space="preserve">GRANT: Travel and accommodation costs 4 staff $250 pp per day 3 days ($3000), fuel $500 CASH CONTRIBUTION: On-Country activities - venue hire and catering $2000 (Local Council). IN KIND: Aboriginal people sharing knowledge 
</t>
  </si>
  <si>
    <t xml:space="preserve">Conduct burn at Site B Gather soil samples prior to and after burn. Document the practices used, obtain permissions from video subjects. Commence evaluation process, 
</t>
  </si>
  <si>
    <t>GRANT: Travel and accommodation costs 4 staff $250 pp per day 3 days ($3000), fuel $500 Sampling consumables (bags, bottles, pH kits, freight $1000)  CASH CONTRIBUTION: Soil Health &amp; Archive laboratory analyses for suite of soil properties @ $285/sample x 80 samples $22800 (DPE),  On- Country Activities local Council $3000
- venue hire and catering $2000 (Local Council). IN KIND: Aboriginal people sharing knowledge</t>
  </si>
  <si>
    <t>7</t>
  </si>
  <si>
    <t xml:space="preserve">Conduct and evaluate survey responses gauging people’s learning around culture more broadly (fire, ceremony, connection, lore and stories) from Site A,  
</t>
  </si>
  <si>
    <t xml:space="preserve">Captured in Activity 1, Project Officer costs for milestone 2 </t>
  </si>
  <si>
    <t>8</t>
  </si>
  <si>
    <t xml:space="preserve">Walk the Country at Site C in preparation for burn in Aug 25, engage with Aboriginal community, assess terrain, vegetation, refine methodology for burn. 
</t>
  </si>
  <si>
    <t xml:space="preserve">GRANT: Travel and accommodation costs 4 staff $250 pp per day 3 days ($3000,) fuel $700, On-Country activities - venue hire and catering $3000
</t>
  </si>
  <si>
    <t>9</t>
  </si>
  <si>
    <t xml:space="preserve">Revisit Site A to gather 12 month samples, talk to Aboriginal people about what they have seen after the burns, create a video log of people’s experiences about the revival of cultural fire for their people and their Country. Gather data on response of threatened species since burn 
</t>
  </si>
  <si>
    <t xml:space="preserve">travel and accommodation 2 staff $250 each x 3 nights, fuel $500 $1500 IN KIND: Catering
</t>
  </si>
  <si>
    <t>10</t>
  </si>
  <si>
    <t xml:space="preserve">Work with DPE and Councils to invite and support expressions of interest from the community in conducting burns after project concludes. 
</t>
  </si>
  <si>
    <t>Captured in Activity 1, Project Officer costs for milestone 2</t>
  </si>
  <si>
    <t>Under this proposed budget, the second instalment of the grant will be $70,782.</t>
  </si>
  <si>
    <t>Planning uptake of Research findings</t>
  </si>
  <si>
    <t xml:space="preserve">Project Officer time milestone 3. Conduct cultural burn at Site C in Aug 2025. Invite stakeholders, take soil samples, gather video footage. 
</t>
  </si>
  <si>
    <t xml:space="preserve">GRANT: Proj Officer Grade 5 Level 3 100 days for Stage 2 @ 365.58 daily total $36558, plus 26.5% oncosts $9687 (total staff costs = $46,245). Travel and accommodation costs 4 staff $250 pp per day 5 days ($5000), fuel $700, on-Country activities $3000 soil collection consumables (pH kits) and freight $1000
IN KIND: DPE 60 hrs, LLS 60 hrs, RFS 60 hrs, Council 30 hrs, ($3000), </t>
  </si>
  <si>
    <t xml:space="preserve">Hold project promotion event for local community near Site A, inviting stakeholders, launch video promoting use of cultural building as a tool for landscape management. 
</t>
  </si>
  <si>
    <t xml:space="preserve">GRANT: Travel and accommodation costs 2 staff $250 pp per day 2 days, fuel $500 CASH CONTRIBUTION: catering costs Local Council  
</t>
  </si>
  <si>
    <t xml:space="preserve">Preparations for publication of cultural and scientific findings in technical publications, documenting and showing others how to do cultural burning (capturing the method) in each of the landscape types / localities. Document similarities/differences of each landscape type
</t>
  </si>
  <si>
    <t xml:space="preserve">IN KIND: Publication costs
</t>
  </si>
  <si>
    <t xml:space="preserve">Analyse data using multivariate statistical techniques to determine the nature, degree and direction and change in key soil physical and chemical parameters as a result of cultural burns. 
</t>
  </si>
  <si>
    <t xml:space="preserve">GRANT: Soil biological analyses - UNE (30 samples @ $260 each) CASH CONTRIBUTION Soil Health &amp; Archive laboratory analyses for suite of soil properties @ $285/sample x 80 samples $22800 (DPE), 
</t>
  </si>
  <si>
    <t xml:space="preserve">Present video at DPE Aboriginal Network gathering, work on preparations for one post project cultural burn in collaboration with RFS, LLS, and relevant local Council
</t>
  </si>
  <si>
    <t xml:space="preserve">GRANT:  Travel and Accommodation costs 2 staff 2 nights $250 per night
</t>
  </si>
  <si>
    <t xml:space="preserve">Revisit site C to talk to Aboriginal people about what they have seen after the burns, create a video log, add footage, and finalise video to promote cultural burning as a tool for land management.
</t>
  </si>
  <si>
    <t xml:space="preserve">GRANT: Travel and Accommodation costs 2 staff 2 nights $250 per night, fuel $700, On country costs catering, venue hire $3,000
IN KIND: video production costs $5,000 (DPE media team  "
</t>
  </si>
  <si>
    <t xml:space="preserve">Implement Communications Plan activities for milestone 3. Hold  event for Site B community conduct a survey for landholders to collect Social Data before and after burn capturing project participants understanding and perceptions of cultural burning and its environmental impacts pre and post burn. 
</t>
  </si>
  <si>
    <t xml:space="preserve">GRANT: Travel and Accommodation costs 2 staff 3 nights $250 per night, fuel $500 CASH CONTRIBUTION: On-Country activities - venue hire and catering. Local Council
</t>
  </si>
  <si>
    <t xml:space="preserve">Survey end users to evaluate usage of the scientific information generated as part of this project. Collect Social Data capturing project participants understanding and perceptions of cultural burning and its environmental impacts pre and post burn
</t>
  </si>
  <si>
    <t>Captured in Activity 1, Project Officer costs for milestone 3</t>
  </si>
  <si>
    <t xml:space="preserve">conduct a survey to collect Social Data capturing project participants understanding and perceptions of cultural burning and its environmental impacts pre and post burn. Collect data on how many of responded to expressions of interest to carry out burns on private property
</t>
  </si>
  <si>
    <t>GRANT: Travel and accommodation costs 4 staff $250 pp per day 4 days = $4000, on-Country activities $3000 soil collection consumables (pH kits) and freight $1000 IN KIND: Aboriginal people sharing knowledge &amp; skills 300 hours</t>
  </si>
  <si>
    <t xml:space="preserve">Produce a peer reviewed scientific journal article and present at a relevant conference. Complete first draft and receive first feedback. 
</t>
  </si>
  <si>
    <t xml:space="preserve">CASH CONTRIBUTION University to fund conference attendance fees, travel and accommodation
</t>
  </si>
  <si>
    <t>11</t>
  </si>
  <si>
    <t xml:space="preserve">Collate all data for final report, conduct certification of financial report, submit final report to Trust
</t>
  </si>
  <si>
    <t>Tip:  Community groups should allow around $1,000 for their final independent financial audit</t>
  </si>
  <si>
    <t>Project Summary</t>
  </si>
  <si>
    <t>2025/RR/00XX</t>
  </si>
  <si>
    <r>
      <rPr>
        <b/>
        <sz val="11"/>
        <rFont val="Public Sans"/>
        <family val="3"/>
      </rPr>
      <t>Note</t>
    </r>
    <r>
      <rPr>
        <sz val="11"/>
        <rFont val="Public Sans"/>
        <family val="3"/>
      </rPr>
      <t xml:space="preserve"> - This is a mandatory outcome and is auto-populated.</t>
    </r>
  </si>
  <si>
    <r>
      <rPr>
        <b/>
        <sz val="11"/>
        <rFont val="Public Sans"/>
        <family val="3"/>
      </rPr>
      <t>Tip</t>
    </r>
    <r>
      <rPr>
        <sz val="11"/>
        <rFont val="Public Sans"/>
        <family val="3"/>
      </rPr>
      <t xml:space="preserve"> - allocate sufficient time and resources for gathering monitoring evidence and reporting. </t>
    </r>
  </si>
  <si>
    <r>
      <rPr>
        <b/>
        <sz val="11"/>
        <rFont val="Public Sans"/>
        <family val="3"/>
      </rPr>
      <t>Tip</t>
    </r>
    <r>
      <rPr>
        <sz val="11"/>
        <rFont val="Public Sans"/>
        <family val="3"/>
      </rPr>
      <t xml:space="preserve"> - Cap activities at 10. Focus on realistic, impactful activities that will achieve your project's intended outcomes, rather than the number of activities. 
You will need to sumbit a report at the end of each milestone with evidence of the work completed. The report will be independently reviewed prior to release of payment for the next milestone. </t>
    </r>
  </si>
  <si>
    <r>
      <rPr>
        <b/>
        <sz val="11"/>
        <rFont val="Public Sans"/>
        <family val="3"/>
      </rPr>
      <t xml:space="preserve">Tip </t>
    </r>
    <r>
      <rPr>
        <sz val="11"/>
        <rFont val="Public Sans"/>
        <family val="3"/>
      </rPr>
      <t xml:space="preserve">- </t>
    </r>
    <r>
      <rPr>
        <b/>
        <sz val="11"/>
        <rFont val="Public Sans"/>
        <family val="3"/>
      </rPr>
      <t>Integrate activities</t>
    </r>
    <r>
      <rPr>
        <sz val="11"/>
        <rFont val="Public Sans"/>
        <family val="3"/>
      </rPr>
      <t xml:space="preserve"> so the project will continue to deliver benefits beyond the funding period. What supporting materials will be helpful, and who will keep them up to date? </t>
    </r>
  </si>
  <si>
    <r>
      <rPr>
        <b/>
        <sz val="11"/>
        <rFont val="Public Sans"/>
        <family val="3"/>
      </rPr>
      <t>Tip</t>
    </r>
    <r>
      <rPr>
        <sz val="11"/>
        <rFont val="Public Sans"/>
        <family val="3"/>
      </rPr>
      <t xml:space="preserve"> - Activities such as primary weed control and baseline data collection should be done early in the project. </t>
    </r>
  </si>
  <si>
    <r>
      <rPr>
        <b/>
        <sz val="11"/>
        <rFont val="Public Sans"/>
        <family val="3"/>
      </rPr>
      <t>Tip</t>
    </r>
    <r>
      <rPr>
        <sz val="11"/>
        <rFont val="Public Sans"/>
        <family val="3"/>
      </rPr>
      <t xml:space="preserve"> - Choose the activity type that best fits the activity, and  think about how you will measure its impact. Each activity type will give you a different 'menu' of measures. Choose the one that best fits the activity to demonstrate its impact. You can come back and change the activity type at any time.</t>
    </r>
  </si>
  <si>
    <r>
      <rPr>
        <b/>
        <sz val="11"/>
        <rFont val="Public Sans"/>
        <family val="3"/>
      </rPr>
      <t>Tip</t>
    </r>
    <r>
      <rPr>
        <sz val="11"/>
        <rFont val="Public Sans"/>
        <family val="3"/>
      </rPr>
      <t xml:space="preserve"> - Start all milestones with the activity type 'Managing and delivering the project'</t>
    </r>
  </si>
  <si>
    <r>
      <rPr>
        <b/>
        <sz val="11"/>
        <color theme="1"/>
        <rFont val="Public Sans"/>
        <family val="3"/>
      </rPr>
      <t>Note</t>
    </r>
    <r>
      <rPr>
        <sz val="11"/>
        <color theme="1"/>
        <rFont val="Public Sans"/>
        <family val="3"/>
      </rPr>
      <t xml:space="preserve"> - Do not include cents in your budget, round up to the nearest dollar. Factor in salary increases, CPI adjustments, and realistic travel costs for work in remote locations. Final year should be focused on monitoring and follow-up activities. </t>
    </r>
  </si>
  <si>
    <r>
      <rPr>
        <b/>
        <sz val="11"/>
        <rFont val="Public Sans"/>
        <family val="3"/>
      </rPr>
      <t xml:space="preserve">Tip </t>
    </r>
    <r>
      <rPr>
        <sz val="11"/>
        <rFont val="Public Sans"/>
        <family val="3"/>
      </rPr>
      <t>- Ensure your budget clarifies who will be providing any cash contributions to the project. Have they identified this commitment in their letter of support?  
Note - Under this proposed budget, the first instalment of the grant will be $115,716. (You can propose budget adjustments for Trust approval prior to signing a funding agreement).</t>
    </r>
  </si>
  <si>
    <r>
      <rPr>
        <b/>
        <sz val="11"/>
        <rFont val="Public Sans"/>
        <family val="3"/>
      </rPr>
      <t>Tip</t>
    </r>
    <r>
      <rPr>
        <sz val="11"/>
        <rFont val="Public Sans"/>
        <family val="3"/>
      </rPr>
      <t xml:space="preserve"> - </t>
    </r>
    <r>
      <rPr>
        <b/>
        <sz val="11"/>
        <rFont val="Public Sans"/>
        <family val="3"/>
      </rPr>
      <t>Describe your methodology</t>
    </r>
    <r>
      <rPr>
        <sz val="11"/>
        <rFont val="Public Sans"/>
        <family val="3"/>
      </rPr>
      <t xml:space="preserve"> - what will you do and how will you do it. This workplan should guide staff working on your project.
</t>
    </r>
    <r>
      <rPr>
        <b/>
        <sz val="11"/>
        <rFont val="Public Sans"/>
        <family val="3"/>
      </rPr>
      <t>Tip</t>
    </r>
    <r>
      <rPr>
        <sz val="11"/>
        <rFont val="Public Sans"/>
        <family val="3"/>
      </rPr>
      <t xml:space="preserve"> - Plan primary work only in areas where adequate follow-up will be provided within the scope of the same project.</t>
    </r>
  </si>
  <si>
    <r>
      <rPr>
        <b/>
        <sz val="11"/>
        <rFont val="Public Sans"/>
        <family val="3"/>
      </rPr>
      <t xml:space="preserve">Tip </t>
    </r>
    <r>
      <rPr>
        <sz val="11"/>
        <rFont val="Public Sans"/>
        <family val="3"/>
      </rPr>
      <t xml:space="preserve">- Your outcome statements should </t>
    </r>
    <r>
      <rPr>
        <b/>
        <sz val="11"/>
        <rFont val="Public Sans"/>
        <family val="3"/>
      </rPr>
      <t>describe what success will look like by the end of the project</t>
    </r>
    <r>
      <rPr>
        <sz val="11"/>
        <rFont val="Public Sans"/>
        <family val="3"/>
      </rPr>
      <t xml:space="preserve">. Apply the SMART principles: </t>
    </r>
    <r>
      <rPr>
        <b/>
        <sz val="11"/>
        <rFont val="Public Sans"/>
        <family val="3"/>
      </rPr>
      <t>specific, measurable, achievable, realistic, timebound</t>
    </r>
    <r>
      <rPr>
        <sz val="11"/>
        <rFont val="Public Sans"/>
        <family val="3"/>
      </rPr>
      <t xml:space="preserve"> (within the timeframes of this project). Think about what will tell you that your project has been successful.</t>
    </r>
  </si>
  <si>
    <t>Managing and delivering the project*</t>
  </si>
  <si>
    <r>
      <rPr>
        <b/>
        <sz val="11"/>
        <rFont val="Public Sans"/>
        <family val="3"/>
      </rPr>
      <t>Tip</t>
    </r>
    <r>
      <rPr>
        <sz val="11"/>
        <rFont val="Public Sans"/>
        <family val="3"/>
      </rPr>
      <t xml:space="preserve"> - Start each milestone with the activity type 'Managing and delivering the project' and calculate all the human resources you'll need to complete this milestone i.e. total grant funded and in-kind hours. This activity type is mandatory for each milestone period.</t>
    </r>
  </si>
  <si>
    <r>
      <rPr>
        <b/>
        <sz val="11"/>
        <color theme="1"/>
        <rFont val="Public Sans"/>
        <family val="3"/>
      </rPr>
      <t>Note</t>
    </r>
    <r>
      <rPr>
        <sz val="11"/>
        <color theme="1"/>
        <rFont val="Public Sans"/>
        <family val="3"/>
      </rPr>
      <t xml:space="preserve"> - Under this proposed budget, the first installment of the grant will be $39,490. You can propose budget adjustments for Trust approval prior to signing a funding agreement).</t>
    </r>
  </si>
  <si>
    <r>
      <rPr>
        <b/>
        <sz val="11"/>
        <rFont val="Public Sans"/>
        <family val="3"/>
      </rPr>
      <t xml:space="preserve">Tip </t>
    </r>
    <r>
      <rPr>
        <sz val="11"/>
        <rFont val="Public Sans"/>
        <family val="3"/>
      </rPr>
      <t xml:space="preserve">- </t>
    </r>
    <r>
      <rPr>
        <b/>
        <sz val="11"/>
        <rFont val="Public Sans"/>
        <family val="3"/>
      </rPr>
      <t xml:space="preserve">Integrate monitoring and evaluation </t>
    </r>
    <r>
      <rPr>
        <sz val="11"/>
        <rFont val="Public Sans"/>
        <family val="3"/>
      </rPr>
      <t>strategies into your project activities. Monitor your progress to ensure you stay on track. Provide monitoring evidence with milestone reports to show your project is making progress.</t>
    </r>
  </si>
  <si>
    <t xml:space="preserve">Conduct primary weed control across entire 4.5 hectares of project site using best practice bush regeneration methods. Conduct comprehensive sweep targeting all invasive species. </t>
  </si>
  <si>
    <r>
      <t xml:space="preserve">Conduct </t>
    </r>
    <r>
      <rPr>
        <b/>
        <sz val="11"/>
        <color theme="1"/>
        <rFont val="Public Sans"/>
        <family val="3"/>
      </rPr>
      <t>secondary</t>
    </r>
    <r>
      <rPr>
        <sz val="11"/>
        <color theme="1"/>
        <rFont val="Public Sans"/>
        <family val="3"/>
      </rPr>
      <t xml:space="preserve"> weed control across entire 4.5 hectares of project site using best practice bush regeneration methods. Conduct comprehensive sweep targeting all invasive species. </t>
    </r>
  </si>
  <si>
    <t>Implement monitoring plan throughout the year. Conduct end of stage 2 monitoring.</t>
  </si>
  <si>
    <t>Application identifier:</t>
  </si>
  <si>
    <t>Project title:</t>
  </si>
  <si>
    <t xml:space="preserve">This project will achieve restoration of at least 4.5 ha of a threatened plant habitat at Balralnald NSW by October 2029. This will be achieved through weed control on at least 3 properties, annual monitoring of weed density, and adapative weed control efforts in line with monitoring results. The project will also hold annual community engagement and planting days in Year 2 and Year 3 at 2 council-owned sites. Diverse native plantings of at least 1,000 plants of local provenence, including 200 tubestocks of the threatened plant species, will be installed and maintained to bolster the target plant species' populations and create functioning habitat. Efforts will be made to engage the local bushcare group to take part in securing the species at public sites and support the population's viability in the long term. </t>
  </si>
  <si>
    <r>
      <rPr>
        <b/>
        <sz val="11"/>
        <color rgb="FF000000"/>
        <rFont val="Public Sans"/>
        <family val="3"/>
      </rPr>
      <t>Note</t>
    </r>
    <r>
      <rPr>
        <sz val="11"/>
        <color rgb="FF000000"/>
        <rFont val="Public Sans"/>
        <family val="3"/>
      </rPr>
      <t xml:space="preserve"> - This field will be auto-populated with the project description you entered in the project summary section of the application. </t>
    </r>
  </si>
  <si>
    <t>The project is established and maintained with good governance. Effective project planning is in place, including strategies for staffing, procurement, communication and monitoring. Project evaluation will occur annually, and adapative management will be implemented where needed.</t>
  </si>
  <si>
    <r>
      <t>Rehabilitate at least 4.5 ha of h</t>
    </r>
    <r>
      <rPr>
        <sz val="11"/>
        <rFont val="Public Sans"/>
        <family val="3"/>
      </rPr>
      <t>arrow wattle (</t>
    </r>
    <r>
      <rPr>
        <i/>
        <sz val="11"/>
        <rFont val="Public Sans"/>
      </rPr>
      <t>Acacia acanthoclada</t>
    </r>
    <r>
      <rPr>
        <i/>
        <sz val="11"/>
        <rFont val="Public Sans"/>
        <family val="3"/>
      </rPr>
      <t xml:space="preserve"> </t>
    </r>
    <r>
      <rPr>
        <sz val="11"/>
        <rFont val="Public Sans"/>
      </rPr>
      <t>subsp.</t>
    </r>
    <r>
      <rPr>
        <i/>
        <sz val="11"/>
        <rFont val="Public Sans"/>
        <family val="3"/>
      </rPr>
      <t xml:space="preserve"> acanthoclada</t>
    </r>
    <r>
      <rPr>
        <sz val="11"/>
        <rFont val="Public Sans"/>
        <family val="3"/>
      </rPr>
      <t>)</t>
    </r>
    <r>
      <rPr>
        <sz val="11"/>
        <color theme="1"/>
        <rFont val="Public Sans"/>
        <family val="3"/>
      </rPr>
      <t xml:space="preserve"> habitat by: planting at least 1,000 plants of local provenance, including 200 tubestocks of the theatened species at  2</t>
    </r>
    <r>
      <rPr>
        <sz val="11"/>
        <color rgb="FFFF0000"/>
        <rFont val="Public Sans"/>
      </rPr>
      <t xml:space="preserve"> </t>
    </r>
    <r>
      <rPr>
        <sz val="11"/>
        <color theme="1"/>
        <rFont val="Public Sans"/>
        <family val="3"/>
      </rPr>
      <t>site</t>
    </r>
    <r>
      <rPr>
        <sz val="11"/>
        <rFont val="Public Sans"/>
        <family val="3"/>
      </rPr>
      <t xml:space="preserve">s, with the aim of  achieving a minimum 80% survival rate. Carry out </t>
    </r>
    <r>
      <rPr>
        <sz val="11"/>
        <color theme="1"/>
        <rFont val="Public Sans"/>
        <family val="3"/>
      </rPr>
      <t xml:space="preserve">adapative weed control informed by weed density monitoring on 3 properties, with the aim of reducing weed density by at least 90%. </t>
    </r>
  </si>
  <si>
    <r>
      <t>Upskill Harrow Valley</t>
    </r>
    <r>
      <rPr>
        <sz val="11"/>
        <color theme="9" tint="-0.499984740745262"/>
        <rFont val="Public Sans"/>
        <family val="3"/>
      </rPr>
      <t xml:space="preserve"> B</t>
    </r>
    <r>
      <rPr>
        <sz val="11"/>
        <rFont val="Public Sans"/>
        <family val="3"/>
      </rPr>
      <t>ushcare on revegetation techniques and plant identification by running 2 workshops.</t>
    </r>
  </si>
  <si>
    <t>Project outcomes</t>
  </si>
  <si>
    <t>Project schedule</t>
  </si>
  <si>
    <r>
      <rPr>
        <b/>
        <sz val="11"/>
        <rFont val="Public Sans"/>
        <family val="3"/>
      </rPr>
      <t>Tip</t>
    </r>
    <r>
      <rPr>
        <sz val="11"/>
        <rFont val="Public Sans"/>
        <family val="3"/>
      </rPr>
      <t xml:space="preserve"> - You can enter </t>
    </r>
    <r>
      <rPr>
        <b/>
        <sz val="11"/>
        <rFont val="Public Sans"/>
        <family val="3"/>
      </rPr>
      <t>up to 5 milestones with a maximum of 10 activities per milestone</t>
    </r>
    <r>
      <rPr>
        <sz val="11"/>
        <rFont val="Public Sans"/>
        <family val="3"/>
      </rPr>
      <t xml:space="preserve">. </t>
    </r>
    <r>
      <rPr>
        <b/>
        <sz val="11"/>
        <rFont val="Public Sans"/>
        <family val="3"/>
      </rPr>
      <t>Each milestone should be 6 to 12 months in duration</t>
    </r>
    <r>
      <rPr>
        <sz val="11"/>
        <rFont val="Public Sans"/>
        <family val="3"/>
      </rPr>
      <t xml:space="preserve">, </t>
    </r>
    <r>
      <rPr>
        <b/>
        <sz val="11"/>
        <rFont val="Public Sans"/>
        <family val="3"/>
      </rPr>
      <t>and the whole project should be between 3 and 5 years</t>
    </r>
    <r>
      <rPr>
        <sz val="11"/>
        <rFont val="Public Sans"/>
        <family val="3"/>
      </rPr>
      <t>. You can make changes to your workplan prior to signing a funding agreement. In this example the first milestone report will be due on 28/02/2027.</t>
    </r>
  </si>
  <si>
    <r>
      <rPr>
        <b/>
        <sz val="11"/>
        <rFont val="Public Sans"/>
        <family val="3"/>
      </rPr>
      <t>Tip</t>
    </r>
    <r>
      <rPr>
        <sz val="11"/>
        <rFont val="Public Sans"/>
        <family val="3"/>
      </rPr>
      <t xml:space="preserve"> - Consider end-of-financial year implications for your organisation, and the availability of your finance staff to help you with financial reporting. Milestones do not need to be linked to a financial year. </t>
    </r>
  </si>
  <si>
    <r>
      <t xml:space="preserve">Project planning including recruitment of project </t>
    </r>
    <r>
      <rPr>
        <sz val="11"/>
        <rFont val="Public Sans"/>
        <family val="3"/>
      </rPr>
      <t>manager and other staff</t>
    </r>
    <r>
      <rPr>
        <sz val="11"/>
        <color theme="1"/>
        <rFont val="Public Sans"/>
        <family val="3"/>
      </rPr>
      <t>. Set up a monitoring plan: establish flora survey plots and photo points.</t>
    </r>
  </si>
  <si>
    <r>
      <rPr>
        <b/>
        <sz val="11"/>
        <rFont val="Public Sans"/>
        <family val="3"/>
      </rPr>
      <t>Tip</t>
    </r>
    <r>
      <rPr>
        <sz val="11"/>
        <rFont val="Public Sans"/>
        <family val="3"/>
      </rPr>
      <t xml:space="preserve"> - </t>
    </r>
    <r>
      <rPr>
        <b/>
        <sz val="11"/>
        <rFont val="Public Sans"/>
        <family val="3"/>
      </rPr>
      <t xml:space="preserve">start with planning the project, allocating staff </t>
    </r>
    <r>
      <rPr>
        <sz val="11"/>
        <rFont val="Public Sans"/>
        <family val="3"/>
      </rPr>
      <t xml:space="preserve">in line with the grant program guidelines </t>
    </r>
    <r>
      <rPr>
        <b/>
        <sz val="11"/>
        <rFont val="Public Sans"/>
        <family val="3"/>
      </rPr>
      <t>and setting up your monitoring plan</t>
    </r>
    <r>
      <rPr>
        <sz val="11"/>
        <rFont val="Public Sans"/>
        <family val="3"/>
      </rPr>
      <t>. See p</t>
    </r>
    <r>
      <rPr>
        <i/>
        <sz val="11"/>
        <rFont val="Public Sans"/>
        <family val="3"/>
      </rPr>
      <t>rogram guidelines Part 7 and Part 8 for advice on recruitment, procurement</t>
    </r>
    <r>
      <rPr>
        <i/>
        <sz val="11"/>
        <color rgb="FFFF0000"/>
        <rFont val="Public Sans"/>
      </rPr>
      <t xml:space="preserve"> </t>
    </r>
    <r>
      <rPr>
        <sz val="11"/>
        <rFont val="Public Sans"/>
        <family val="3"/>
      </rPr>
      <t>and m</t>
    </r>
    <r>
      <rPr>
        <i/>
        <sz val="11"/>
        <rFont val="Public Sans"/>
        <family val="3"/>
      </rPr>
      <t>onitoring.</t>
    </r>
  </si>
  <si>
    <r>
      <rPr>
        <b/>
        <sz val="11"/>
        <rFont val="Public Sans"/>
        <family val="3"/>
      </rPr>
      <t>Tip</t>
    </r>
    <r>
      <rPr>
        <sz val="11"/>
        <rFont val="Public Sans"/>
        <family val="3"/>
      </rPr>
      <t xml:space="preserve"> - ensure your project delivers value for money. See p</t>
    </r>
    <r>
      <rPr>
        <i/>
        <sz val="11"/>
        <rFont val="Public Sans"/>
        <family val="3"/>
      </rPr>
      <t>rogram guidelines Part 7: 'Procurement'.</t>
    </r>
  </si>
  <si>
    <t xml:space="preserve">Promote the project including volunteer opportunities (for example, a community planting day) to increase community awareness of local threatened plant species. </t>
  </si>
  <si>
    <r>
      <rPr>
        <b/>
        <sz val="11"/>
        <color rgb="FF000000"/>
        <rFont val="Public Sans"/>
        <family val="3"/>
      </rPr>
      <t>Tip</t>
    </r>
    <r>
      <rPr>
        <sz val="11"/>
        <color rgb="FF000000"/>
        <rFont val="Public Sans"/>
        <family val="3"/>
      </rPr>
      <t xml:space="preserve"> - </t>
    </r>
    <r>
      <rPr>
        <b/>
        <sz val="11"/>
        <color rgb="FF000000"/>
        <rFont val="Public Sans"/>
        <family val="3"/>
      </rPr>
      <t xml:space="preserve">Plan stakeholder engagement </t>
    </r>
    <r>
      <rPr>
        <sz val="11"/>
        <color rgb="FF000000"/>
        <rFont val="Public Sans"/>
        <family val="3"/>
      </rPr>
      <t>suitable for your project, for example local print and radio media, websites, social media and volunteer events. Consult with Aboriginal communities on most appropriate methods and channels of communication.
The Grant Management System (GMS) will allow up to 500 characters per activity, but you can use abbreviations if you need more space. You do not need to use connective words like 'the' or 'if'.</t>
    </r>
  </si>
  <si>
    <t>Hold the community planting day, inviting local bushcare group and community members to attend.  500 local native plants including harrow wattle to be planted by volunteers and council staff. Monitor plantings with photo points and assess survival rate as per monitoring plan.</t>
  </si>
  <si>
    <r>
      <rPr>
        <b/>
        <sz val="11"/>
        <rFont val="Public Sans"/>
        <family val="3"/>
      </rPr>
      <t>Tip</t>
    </r>
    <r>
      <rPr>
        <sz val="11"/>
        <rFont val="Public Sans"/>
        <family val="3"/>
      </rPr>
      <t xml:space="preserve"> - </t>
    </r>
    <r>
      <rPr>
        <b/>
        <sz val="11"/>
        <rFont val="Public Sans"/>
        <family val="3"/>
      </rPr>
      <t xml:space="preserve">Integrate monitoring and evaluation </t>
    </r>
    <r>
      <rPr>
        <sz val="11"/>
        <rFont val="Public Sans"/>
        <family val="3"/>
      </rPr>
      <t>strategies into your project activities. How will you monitor your progress to ensure you stay on track? What evidence will you capture and provide with milestone reports to show your project is making strong progress?</t>
    </r>
  </si>
  <si>
    <t>Conduct weeding and watering maintenance of 500 plants installed during community planting day.</t>
  </si>
  <si>
    <t>Conduct evaluation of milestone 1 outputs; conduct end of stage 1 monitoring; prepare and submit milestone 1 report.</t>
  </si>
  <si>
    <t>Project planning - maintain good governance; ensure sufficient resources are in place to deliver milestone 2 activities; apply adaptive management measures following evaluation of milestone 1 outputs.</t>
  </si>
  <si>
    <t>Promote the project and improve community awareness of local threatened plant species. Promote volunteer opportunities, for example, community planting day, through multiple media channels including social media and mail-outs.</t>
  </si>
  <si>
    <t>Hold the community planting day, inviting local bushcare group and local community members to attend.  500 local native plants to be planted by volunteers and council staff. Monitor plantings with photo points and assess survival rate as per monitoring plan.</t>
  </si>
  <si>
    <t>Conduct weeding and watering maintenance of all 1,000 plants installed at both milestone 1 and milestone 2 community planting day events.</t>
  </si>
  <si>
    <t>Conduct evaluation of milestone 2, prepare and submit milestone report.</t>
  </si>
  <si>
    <r>
      <rPr>
        <b/>
        <sz val="11"/>
        <rFont val="Public Sans"/>
        <family val="3"/>
      </rPr>
      <t xml:space="preserve">Note </t>
    </r>
    <r>
      <rPr>
        <sz val="11"/>
        <rFont val="Public Sans"/>
        <family val="3"/>
      </rPr>
      <t>-</t>
    </r>
    <r>
      <rPr>
        <b/>
        <sz val="11"/>
        <rFont val="Public Sans"/>
        <family val="3"/>
      </rPr>
      <t xml:space="preserve"> </t>
    </r>
    <r>
      <rPr>
        <sz val="11"/>
        <rFont val="Public Sans"/>
        <family val="3"/>
      </rPr>
      <t xml:space="preserve">This sample illustrates the first 2 years of a project. The final year should be focused on maintenance,  monitoring and follow-up activities.  At the end of the final year, conduct evaluation for the milstone and the whole project, and consider how to build on project outcomes after the funding period.  
Allow time for certification of grant expenditure. See </t>
    </r>
    <r>
      <rPr>
        <sz val="11"/>
        <rFont val="Public Sans"/>
      </rPr>
      <t>program guidelines Part 4: 'End-of-project financial certification'.</t>
    </r>
  </si>
  <si>
    <r>
      <rPr>
        <b/>
        <sz val="11"/>
        <color theme="1"/>
        <rFont val="Public Sans"/>
        <family val="3"/>
      </rPr>
      <t>Note</t>
    </r>
    <r>
      <rPr>
        <sz val="11"/>
        <color theme="1"/>
        <rFont val="Public Sans"/>
        <family val="3"/>
      </rPr>
      <t xml:space="preserve"> - mandatory activity type and project measures are noted with an asterisk (*). </t>
    </r>
  </si>
  <si>
    <t>Project planning including:
- recruitment of project staff 
- set up monitoring plan: establish flora survey plots and photo points
- engage bush regeneration contractors  
- conduct baseline project monitoring including weed density mapping across whole site.</t>
  </si>
  <si>
    <t>Number of full-time-equivalent grant-funded staff*</t>
  </si>
  <si>
    <t>Number of hours (grant-funded consultants and contractors)</t>
  </si>
  <si>
    <t>Number of grant-funded consultants and contractors (number of organisations)</t>
  </si>
  <si>
    <t>Number of full-time-equivalent non-grant-funded staff</t>
  </si>
  <si>
    <t>Number of photo points monitored*</t>
  </si>
  <si>
    <t>Activity type</t>
  </si>
  <si>
    <t>Expected output</t>
  </si>
  <si>
    <t>Promote the project including volunteer opportunities (for example, community planting day) to increase community awareness of local threatened plant species. Use multiple channels including social media and mail-outs.</t>
  </si>
  <si>
    <r>
      <rPr>
        <b/>
        <sz val="11"/>
        <rFont val="Public Sans"/>
        <family val="3"/>
      </rPr>
      <t>Tip -</t>
    </r>
    <r>
      <rPr>
        <sz val="11"/>
        <rFont val="Public Sans"/>
        <family val="3"/>
      </rPr>
      <t xml:space="preserve"> a community event can include various activities. You can demonstrate the project's impact by breaking the event into components that fall under different activity types. For example, workshops could be listed under the activity type 'Capacity building'; info stalls and presentations - 'Community</t>
    </r>
    <r>
      <rPr>
        <sz val="11"/>
        <color rgb="FFFF0000"/>
        <rFont val="Public Sans"/>
      </rPr>
      <t xml:space="preserve"> e</t>
    </r>
    <r>
      <rPr>
        <sz val="11"/>
        <rFont val="Public Sans"/>
        <family val="3"/>
      </rPr>
      <t>ngagement'; community planting - 'Revegetation'.  This approach allows you to capture all relevant measures effectively.</t>
    </r>
  </si>
  <si>
    <t>Hold the community planting day, inviting local bushcare group and community members to attend site tours and workshops.</t>
  </si>
  <si>
    <t>500 local native plants including harrow wattle to be planted by volunteers and council staff. Monitor plantings with photo points and assess survival rate as per monitoring plan.</t>
  </si>
  <si>
    <t>Conduct evaluation of milestone 1 outputs, prepare and submit milestone report.</t>
  </si>
  <si>
    <t>Conduct evaluation of milesotne 2 outputs, prepare and submit milestone report.</t>
  </si>
  <si>
    <r>
      <rPr>
        <b/>
        <sz val="11"/>
        <color theme="1"/>
        <rFont val="Public Sans"/>
        <family val="3"/>
      </rPr>
      <t>Tip</t>
    </r>
    <r>
      <rPr>
        <sz val="11"/>
        <color theme="1"/>
        <rFont val="Public Sans"/>
        <family val="3"/>
      </rPr>
      <t xml:space="preserve"> - We strongly recommend that you demonstrate the outcomes of your whole project in your final milestone and how it will be continued.</t>
    </r>
  </si>
  <si>
    <t>Budget description</t>
  </si>
  <si>
    <t>In-kind</t>
  </si>
  <si>
    <t>GRANT: 1 Project officer at $61/h x 24 hours and 1 Natural areas leading hand at $49 plus 1 Casual natural areas labourer at  $41 for 33.8 hr (8.45 hr/day, 4 days/year) (inc. on-costs).
IN KIND: 1 Council officer at $61/hour for 32 hours.</t>
  </si>
  <si>
    <r>
      <rPr>
        <b/>
        <sz val="11"/>
        <rFont val="Public Sans"/>
        <family val="3"/>
      </rPr>
      <t>Note</t>
    </r>
    <r>
      <rPr>
        <sz val="11"/>
        <rFont val="Public Sans"/>
        <family val="3"/>
      </rPr>
      <t xml:space="preserve"> - 
* Grant funds are those provided by the Trust through the grant.
* Cash is funding provided by the grantee, partners or any third parties.
* In-kind is the value of contributions to the project which are not funded by the grant (for example, time contributed to the project covered by partners). 
</t>
    </r>
    <r>
      <rPr>
        <b/>
        <sz val="11"/>
        <rFont val="Public Sans"/>
        <family val="3"/>
      </rPr>
      <t>Tip</t>
    </r>
    <r>
      <rPr>
        <sz val="11"/>
        <rFont val="Public Sans"/>
        <family val="3"/>
      </rPr>
      <t xml:space="preserve"> - In your budget descriptions, use headings to clarify what Trust funds will be used for, and to describe the source of any external funding. Provide enough detail to make it clear how Trust funds will be spent.</t>
    </r>
  </si>
  <si>
    <t>Promote the project including volunteer opportunities (for example, community planting day) to increase community awareness of local threatened species. Use multiple channels including social media and mail-outs.</t>
  </si>
  <si>
    <t>IN KIND: 1 Council officer at $61/h x 8 hours to deliver 1x newsletter story, 1x social media post</t>
  </si>
  <si>
    <t>GRANT: 1 Casual natural areas leading hand 8.45 h at $49 plus 1 Casual natural areas labourer 8.45 h at $41 (inc. on costs).
CASH: 500 plants at $3/tube plus 500 tree guards (2 cartons of 250 at $132 ea) and 1,000 stakes (2 cartons of 500 at $83 ea).
IN KIND: 25 volunteers 4 h each at $35/h.</t>
  </si>
  <si>
    <r>
      <rPr>
        <b/>
        <sz val="11"/>
        <rFont val="Public Sans"/>
        <family val="3"/>
      </rPr>
      <t>Tip</t>
    </r>
    <r>
      <rPr>
        <sz val="11"/>
        <rFont val="Public Sans"/>
        <family val="3"/>
      </rPr>
      <t xml:space="preserve"> - Grant-funded salaries should be based on the number of full-time-equivalent days of work you are seeking funding for and inlcude the salary rate.  </t>
    </r>
  </si>
  <si>
    <t>GRANT: 1 Casual natural areas leading hand at $49 plus 1 Casual natural areas labourer at $41 for 380.25 hr (8.45 hr/day, 45 days/year) (inc. on-costs).</t>
  </si>
  <si>
    <r>
      <t xml:space="preserve">IN KIND: </t>
    </r>
    <r>
      <rPr>
        <sz val="11"/>
        <rFont val="Public Sans"/>
        <family val="3"/>
      </rPr>
      <t xml:space="preserve">1 Council officer </t>
    </r>
    <r>
      <rPr>
        <sz val="11"/>
        <color theme="1"/>
        <rFont val="Public Sans"/>
        <family val="3"/>
      </rPr>
      <t xml:space="preserve">10 hours at $61/h </t>
    </r>
  </si>
  <si>
    <t>Conduct evaluation of milestone 1 outputs, conduct end of stage 1 monitoring, prepare and submit milestone report.</t>
  </si>
  <si>
    <r>
      <t>GRANT: 1 Project officer at $61/h x 16 hours</t>
    </r>
    <r>
      <rPr>
        <sz val="11"/>
        <color theme="9" tint="-0.499984740745262"/>
        <rFont val="Public Sans"/>
        <family val="3"/>
      </rPr>
      <t xml:space="preserve"> </t>
    </r>
    <r>
      <rPr>
        <sz val="11"/>
        <rFont val="Public Sans"/>
        <family val="3"/>
      </rPr>
      <t>costed in activity 1</t>
    </r>
  </si>
  <si>
    <t>Project officer cost for milstone 2. Schedule promotion, on-ground work (weed control, revegetation) and monitoring activities.</t>
  </si>
  <si>
    <t>GRANT: 1 Project officer at $61/h x 24 hours and 1 Natural areas leading hand at $49 plus 1 Casual natural areas labourer at $41 for 33.8hr (8.45hr/day, 4 days/year) (inc. on-costs).</t>
  </si>
  <si>
    <t>GRANT: $1,500 contractor to produce video
IN KIND: 1 Staff member at $61/h x 8 hours to deliver 1x promotional post on social media with video, and 1x newsletter story.</t>
  </si>
  <si>
    <t>GRANT: 1 Casual natural areas leading hand 8.45 h at $49 plus 1 Casual natural areas labourer 8.45 h at $41 = $762.61 (inc. on costs).
CASH: 500 plants at $3/tube plus 500 tree guards (2 cartons of 250 at $132.53 ea) and 1,000 stakes (2 cartons of 500 at $83.04 ea).
IN KIND: 25 volunteers 4 h each at $35/h.</t>
  </si>
  <si>
    <t>GRANT: 1 Casual natural areas leading hand at $49 plus 1 Casual natural areas labourer at $41 for 371.8 hr (8.45 hr/day, 44 days/year) (inc. on-costs).</t>
  </si>
  <si>
    <t>Conduct weeding and watering maintenance of all 1,000 plants to date (installed at both milestone 1 and milestone 2 community planting day events).</t>
  </si>
  <si>
    <t>GRANT: 1 Casual natural areas leading hand at $49 plus 1 Casual natural areas labourer at $41 for 33.8 hr (8.45 hr/day, 4 days/year) (inc. on-costs).</t>
  </si>
  <si>
    <t>GRANT: 1 Casual natural areas leading hand at $49 plus 1 Casual natural areas labourer at $41 for 33.8 hr (8.45 hr/day, 4 days/year) (inc. on-costs).
IN KIND: 1 Council officer, at $61/hour for 32 hours.</t>
  </si>
  <si>
    <t>GRANT: 1 Project officer costed in activity 1.</t>
  </si>
  <si>
    <t>Overall total:</t>
  </si>
  <si>
    <r>
      <rPr>
        <b/>
        <sz val="11"/>
        <rFont val="Public Sans"/>
        <family val="3"/>
      </rPr>
      <t>Note</t>
    </r>
    <r>
      <rPr>
        <sz val="11"/>
        <rFont val="Public Sans"/>
        <family val="3"/>
      </rPr>
      <t xml:space="preserve"> - The minimum grant funding is $150,000. This is a sample workplan showing the budget of the first 2 milestones of a project. Your project budget should be between $150,000 and $350,000. 
</t>
    </r>
    <r>
      <rPr>
        <b/>
        <sz val="11"/>
        <rFont val="Public Sans"/>
        <family val="3"/>
      </rPr>
      <t>Tip</t>
    </r>
    <r>
      <rPr>
        <sz val="11"/>
        <rFont val="Public Sans"/>
        <family val="3"/>
      </rPr>
      <t xml:space="preserve"> - Use the 'preview' button if you wish to download and share a copy of your workplan.</t>
    </r>
  </si>
  <si>
    <t>Sample workplan</t>
  </si>
  <si>
    <t xml:space="preserve">Number of Aboriginal  organisations engaged to share culture and knowledge </t>
  </si>
  <si>
    <t>Number of Aboriginal participants</t>
  </si>
  <si>
    <t>Number of participants</t>
  </si>
  <si>
    <t>Number of  participants</t>
  </si>
  <si>
    <t>Hold the community planting day, inviting local bushcare group and community members to attend site tours, workshops etc.</t>
  </si>
  <si>
    <t>Number of full-time-equivalent grant-funded Aboriginal staff*</t>
  </si>
  <si>
    <r>
      <t xml:space="preserve">Environmental Restoration and Rehabilitation Grants Program: sample workplan
</t>
    </r>
    <r>
      <rPr>
        <sz val="12"/>
        <rFont val="Public Sans"/>
        <family val="3"/>
      </rPr>
      <t xml:space="preserve">This sample workplan provides tips on how to complete the workplan section of your application. If your application is funded, your workplan will be an important tool for tracking and communicating the progress and impact of your project to the Trust. It will also underpin the payment and reporting schedule in your funding agreement.
Focus on selecting realistic, impactful activities that will ensure that your project will achieve it’s intended outcomes. Projects that are achievable and deliver meaningful results are more likely to be successful.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</si>
</sst>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8" formatCode="&quot;$&quot;#,##0.00;[Red]\-&quot;$&quot;#,##0.00"/>
    <numFmt numFmtId="164" formatCode="d/mm/yyyy;@"/>
    <numFmt numFmtId="165" formatCode="&quot;$&quot;#,##0"/>
    <numFmt numFmtId="166" formatCode="&quot;$&quot;#,##0.00"/>
  </numFmts>
  <fonts count="33" x14ac:knownFonts="1">
    <font>
      <sz val="10"/>
      <color theme="1"/>
      <name val="Arial"/>
      <family val="2"/>
    </font>
    <font>
      <b/>
      <sz val="11"/>
      <color theme="1" tint="0.34998626667073579"/>
      <name val="Arial"/>
      <family val="2"/>
    </font>
    <font>
      <b/>
      <sz val="13"/>
      <name val="Arial"/>
      <family val="2"/>
    </font>
    <font>
      <b/>
      <sz val="18"/>
      <color theme="0"/>
      <name val="Arial"/>
      <family val="2"/>
    </font>
    <font>
      <sz val="8"/>
      <name val="Arial"/>
      <family val="2"/>
    </font>
    <font>
      <sz val="11"/>
      <color theme="1"/>
      <name val="Public Sans"/>
      <family val="3"/>
    </font>
    <font>
      <b/>
      <sz val="14"/>
      <name val="Public Sans"/>
      <family val="3"/>
    </font>
    <font>
      <sz val="12"/>
      <name val="Public Sans"/>
      <family val="3"/>
    </font>
    <font>
      <b/>
      <sz val="18"/>
      <name val="Public Sans"/>
      <family val="3"/>
    </font>
    <font>
      <b/>
      <sz val="13"/>
      <color theme="0"/>
      <name val="Public Sans"/>
      <family val="3"/>
    </font>
    <font>
      <b/>
      <sz val="13"/>
      <name val="Public Sans"/>
      <family val="3"/>
    </font>
    <font>
      <sz val="11"/>
      <color rgb="FF000000"/>
      <name val="Public Sans"/>
      <family val="3"/>
    </font>
    <font>
      <b/>
      <sz val="11"/>
      <color rgb="FF000000"/>
      <name val="Public Sans"/>
      <family val="3"/>
    </font>
    <font>
      <b/>
      <sz val="11"/>
      <color theme="1" tint="0.34998626667073579"/>
      <name val="Public Sans"/>
      <family val="3"/>
    </font>
    <font>
      <b/>
      <sz val="11"/>
      <color theme="1"/>
      <name val="Public Sans"/>
      <family val="3"/>
    </font>
    <font>
      <sz val="11"/>
      <name val="Public Sans"/>
      <family val="3"/>
    </font>
    <font>
      <b/>
      <sz val="11"/>
      <name val="Public Sans"/>
      <family val="3"/>
    </font>
    <font>
      <strike/>
      <sz val="11"/>
      <name val="Public Sans"/>
      <family val="3"/>
    </font>
    <font>
      <i/>
      <sz val="11"/>
      <name val="Public Sans"/>
      <family val="3"/>
    </font>
    <font>
      <b/>
      <i/>
      <sz val="11"/>
      <name val="Public Sans"/>
      <family val="3"/>
    </font>
    <font>
      <b/>
      <sz val="11"/>
      <color rgb="FFFF0000"/>
      <name val="Public Sans"/>
      <family val="3"/>
    </font>
    <font>
      <sz val="11"/>
      <color rgb="FFFF0000"/>
      <name val="Public Sans"/>
      <family val="3"/>
    </font>
    <font>
      <b/>
      <i/>
      <sz val="11"/>
      <color rgb="FFFF0000"/>
      <name val="Public Sans"/>
      <family val="3"/>
    </font>
    <font>
      <b/>
      <sz val="12"/>
      <color theme="1"/>
      <name val="Public Sans"/>
      <family val="3"/>
    </font>
    <font>
      <sz val="10"/>
      <color theme="1"/>
      <name val="Public Sans"/>
      <family val="3"/>
    </font>
    <font>
      <sz val="11"/>
      <color rgb="FFFF0000"/>
      <name val="Public Sans"/>
    </font>
    <font>
      <i/>
      <sz val="11"/>
      <color rgb="FFFF0000"/>
      <name val="Public Sans"/>
    </font>
    <font>
      <sz val="11"/>
      <color theme="9" tint="-0.499984740745262"/>
      <name val="Public Sans"/>
      <family val="3"/>
    </font>
    <font>
      <b/>
      <sz val="11"/>
      <color theme="9" tint="-0.499984740745262"/>
      <name val="Public Sans"/>
      <family val="3"/>
    </font>
    <font>
      <b/>
      <i/>
      <sz val="11"/>
      <color theme="9" tint="-0.499984740745262"/>
      <name val="Public Sans"/>
      <family val="3"/>
    </font>
    <font>
      <sz val="11"/>
      <color theme="9" tint="-0.499984740745262"/>
      <name val="Arial Narrow"/>
      <family val="2"/>
    </font>
    <font>
      <sz val="11"/>
      <name val="Public Sans"/>
    </font>
    <font>
      <i/>
      <sz val="11"/>
      <name val="Public Sans"/>
    </font>
  </fonts>
  <fills count="8">
    <fill>
      <patternFill patternType="none"/>
    </fill>
    <fill>
      <patternFill patternType="gray125"/>
    </fill>
    <fill>
      <patternFill patternType="solid">
        <fgColor rgb="FF4C6D41"/>
        <bgColor indexed="64"/>
      </patternFill>
    </fill>
    <fill>
      <patternFill patternType="solid">
        <fgColor theme="9" tint="0.39994506668294322"/>
        <bgColor indexed="64"/>
      </patternFill>
    </fill>
    <fill>
      <patternFill patternType="solid">
        <fgColor theme="8" tint="0.79998168889431442"/>
        <bgColor indexed="64"/>
      </patternFill>
    </fill>
    <fill>
      <patternFill patternType="solid">
        <fgColor rgb="FFB3EFF9"/>
        <bgColor indexed="64"/>
      </patternFill>
    </fill>
    <fill>
      <patternFill patternType="solid">
        <fgColor theme="4" tint="-0.499984740745262"/>
        <bgColor indexed="64"/>
      </patternFill>
    </fill>
    <fill>
      <patternFill patternType="solid">
        <fgColor rgb="FF1E91FA"/>
        <bgColor indexed="64"/>
      </patternFill>
    </fill>
  </fills>
  <borders count="6">
    <border>
      <left/>
      <right/>
      <top/>
      <bottom/>
      <diagonal/>
    </border>
    <border>
      <left/>
      <right/>
      <top/>
      <bottom style="thick">
        <color rgb="FF767171"/>
      </bottom>
      <diagonal/>
    </border>
    <border>
      <left style="double">
        <color auto="1"/>
      </left>
      <right/>
      <top/>
      <bottom/>
      <diagonal/>
    </border>
    <border>
      <left/>
      <right style="double">
        <color auto="1"/>
      </right>
      <top/>
      <bottom/>
      <diagonal/>
    </border>
    <border>
      <left/>
      <right style="double">
        <color rgb="FF767171"/>
      </right>
      <top/>
      <bottom style="thick">
        <color rgb="FF767171"/>
      </bottom>
      <diagonal/>
    </border>
    <border>
      <left/>
      <right/>
      <top style="thick">
        <color rgb="FF767171"/>
      </top>
      <bottom style="double">
        <color indexed="64"/>
      </bottom>
      <diagonal/>
    </border>
  </borders>
  <cellStyleXfs count="4">
    <xf numFmtId="0" fontId="0" fillId="0" borderId="0"/>
    <xf numFmtId="0" fontId="3" fillId="2" borderId="0" applyNumberFormat="0" applyProtection="0">
      <alignment horizontal="left" vertical="center"/>
    </xf>
    <xf numFmtId="0" fontId="2" fillId="3" borderId="0" applyNumberFormat="0" applyProtection="0">
      <alignment horizontal="left" vertical="center"/>
    </xf>
    <xf numFmtId="0" fontId="1" fillId="0" borderId="0" applyNumberFormat="0" applyAlignment="0" applyProtection="0"/>
  </cellStyleXfs>
  <cellXfs count="69">
    <xf numFmtId="0" fontId="0" fillId="0" borderId="0" xfId="0"/>
    <xf numFmtId="0" fontId="5" fillId="0" borderId="0" xfId="0" applyFont="1" applyAlignment="1">
      <alignment vertical="center"/>
    </xf>
    <xf numFmtId="0" fontId="8" fillId="7" borderId="0" xfId="1" applyFont="1" applyFill="1">
      <alignment horizontal="left" vertical="center"/>
    </xf>
    <xf numFmtId="0" fontId="8" fillId="7" borderId="0" xfId="1" applyFont="1" applyFill="1" applyAlignment="1">
      <alignment horizontal="left" vertical="center" wrapText="1"/>
    </xf>
    <xf numFmtId="0" fontId="8" fillId="7" borderId="0" xfId="1" applyFont="1" applyFill="1" applyAlignment="1">
      <alignment horizontal="right" vertical="center"/>
    </xf>
    <xf numFmtId="0" fontId="9" fillId="6" borderId="0" xfId="2" applyFont="1" applyFill="1">
      <alignment horizontal="left" vertical="center"/>
    </xf>
    <xf numFmtId="0" fontId="10" fillId="6" borderId="0" xfId="2" applyFont="1" applyFill="1">
      <alignment horizontal="left" vertical="center"/>
    </xf>
    <xf numFmtId="0" fontId="5" fillId="0" borderId="0" xfId="0" applyFont="1" applyAlignment="1">
      <alignment horizontal="left" vertical="center" wrapText="1"/>
    </xf>
    <xf numFmtId="0" fontId="13" fillId="0" borderId="0" xfId="3" applyFont="1" applyAlignment="1">
      <alignment vertical="center" wrapText="1"/>
    </xf>
    <xf numFmtId="0" fontId="5" fillId="0" borderId="0" xfId="0" applyFont="1" applyAlignment="1">
      <alignment vertical="center" wrapText="1"/>
    </xf>
    <xf numFmtId="0" fontId="14" fillId="0" borderId="0" xfId="0" applyFont="1" applyAlignment="1">
      <alignment horizontal="right" vertical="center" wrapText="1"/>
    </xf>
    <xf numFmtId="0" fontId="15" fillId="0" borderId="0" xfId="0" applyFont="1" applyAlignment="1">
      <alignment horizontal="left" vertical="center" wrapText="1"/>
    </xf>
    <xf numFmtId="0" fontId="14" fillId="0" borderId="0" xfId="0" applyFont="1" applyAlignment="1">
      <alignment vertical="center" wrapText="1"/>
    </xf>
    <xf numFmtId="14" fontId="5" fillId="0" borderId="0" xfId="0" applyNumberFormat="1" applyFont="1" applyAlignment="1">
      <alignment horizontal="left" vertical="center" wrapText="1"/>
    </xf>
    <xf numFmtId="164" fontId="5" fillId="0" borderId="0" xfId="0" applyNumberFormat="1" applyFont="1" applyAlignment="1">
      <alignment horizontal="left" vertical="center" wrapText="1"/>
    </xf>
    <xf numFmtId="0" fontId="19" fillId="0" borderId="0" xfId="0" applyFont="1" applyAlignment="1">
      <alignment horizontal="left" vertical="center" wrapText="1"/>
    </xf>
    <xf numFmtId="14" fontId="15" fillId="0" borderId="0" xfId="0" applyNumberFormat="1" applyFont="1" applyAlignment="1">
      <alignment horizontal="center" vertical="center" wrapText="1"/>
    </xf>
    <xf numFmtId="0" fontId="16" fillId="0" borderId="0" xfId="0" applyFont="1" applyAlignment="1">
      <alignment horizontal="right" vertical="center" wrapText="1"/>
    </xf>
    <xf numFmtId="14" fontId="19" fillId="0" borderId="0" xfId="0" applyNumberFormat="1" applyFont="1" applyAlignment="1">
      <alignment horizontal="left" vertical="center" wrapText="1"/>
    </xf>
    <xf numFmtId="165" fontId="5" fillId="0" borderId="0" xfId="0" applyNumberFormat="1" applyFont="1" applyAlignment="1">
      <alignment vertical="center" wrapText="1"/>
    </xf>
    <xf numFmtId="0" fontId="5" fillId="5" borderId="0" xfId="0" applyFont="1" applyFill="1" applyAlignment="1">
      <alignment horizontal="left" vertical="center" wrapText="1"/>
    </xf>
    <xf numFmtId="0" fontId="15" fillId="0" borderId="0" xfId="0" applyFont="1" applyAlignment="1">
      <alignment vertical="center" wrapText="1"/>
    </xf>
    <xf numFmtId="0" fontId="5" fillId="0" borderId="0" xfId="0" quotePrefix="1" applyFont="1" applyAlignment="1">
      <alignment horizontal="left" vertical="center" wrapText="1"/>
    </xf>
    <xf numFmtId="0" fontId="5" fillId="0" borderId="0" xfId="0" applyFont="1" applyAlignment="1">
      <alignment horizontal="left" vertical="center"/>
    </xf>
    <xf numFmtId="0" fontId="15" fillId="0" borderId="0" xfId="3" applyFont="1" applyAlignment="1">
      <alignment vertical="center" wrapText="1"/>
    </xf>
    <xf numFmtId="0" fontId="14" fillId="0" borderId="0" xfId="0" applyFont="1" applyAlignment="1">
      <alignment vertical="center"/>
    </xf>
    <xf numFmtId="0" fontId="20" fillId="0" borderId="0" xfId="3" applyFont="1" applyAlignment="1">
      <alignment vertical="center" wrapText="1"/>
    </xf>
    <xf numFmtId="0" fontId="21" fillId="0" borderId="0" xfId="0" applyFont="1" applyAlignment="1">
      <alignment vertical="center" wrapText="1"/>
    </xf>
    <xf numFmtId="0" fontId="5" fillId="0" borderId="3" xfId="0" applyFont="1" applyBorder="1" applyAlignment="1">
      <alignment vertical="center" wrapText="1"/>
    </xf>
    <xf numFmtId="166" fontId="5" fillId="0" borderId="0" xfId="0" applyNumberFormat="1" applyFont="1" applyAlignment="1">
      <alignment vertical="center" wrapText="1"/>
    </xf>
    <xf numFmtId="8" fontId="11" fillId="0" borderId="0" xfId="0" applyNumberFormat="1" applyFont="1" applyAlignment="1">
      <alignment vertical="center" wrapText="1"/>
    </xf>
    <xf numFmtId="0" fontId="5" fillId="0" borderId="1" xfId="0" applyFont="1" applyBorder="1" applyAlignment="1">
      <alignment vertical="center" wrapText="1"/>
    </xf>
    <xf numFmtId="165" fontId="14" fillId="0" borderId="1" xfId="0" applyNumberFormat="1" applyFont="1" applyBorder="1" applyAlignment="1">
      <alignment vertical="center" wrapText="1"/>
    </xf>
    <xf numFmtId="166" fontId="5" fillId="0" borderId="2" xfId="0" applyNumberFormat="1" applyFont="1" applyBorder="1" applyAlignment="1">
      <alignment vertical="center" wrapText="1"/>
    </xf>
    <xf numFmtId="0" fontId="20" fillId="0" borderId="0" xfId="0" applyFont="1" applyAlignment="1">
      <alignment horizontal="right" vertical="center" wrapText="1"/>
    </xf>
    <xf numFmtId="165" fontId="21" fillId="0" borderId="0" xfId="0" applyNumberFormat="1" applyFont="1" applyAlignment="1">
      <alignment vertical="center" wrapText="1"/>
    </xf>
    <xf numFmtId="0" fontId="21" fillId="0" borderId="0" xfId="0" applyFont="1" applyAlignment="1">
      <alignment vertical="center"/>
    </xf>
    <xf numFmtId="0" fontId="21" fillId="0" borderId="1" xfId="0" applyFont="1" applyBorder="1" applyAlignment="1">
      <alignment vertical="center" wrapText="1"/>
    </xf>
    <xf numFmtId="0" fontId="20" fillId="0" borderId="1" xfId="3" applyFont="1" applyBorder="1" applyAlignment="1">
      <alignment horizontal="right" vertical="center" wrapText="1"/>
    </xf>
    <xf numFmtId="165" fontId="20" fillId="0" borderId="1" xfId="0" applyNumberFormat="1" applyFont="1" applyBorder="1" applyAlignment="1">
      <alignment vertical="center" wrapText="1"/>
    </xf>
    <xf numFmtId="0" fontId="22" fillId="4" borderId="0" xfId="0" applyFont="1" applyFill="1" applyAlignment="1">
      <alignment horizontal="left" vertical="center" wrapText="1"/>
    </xf>
    <xf numFmtId="0" fontId="24" fillId="0" borderId="0" xfId="0" applyFont="1" applyAlignment="1">
      <alignment vertical="center" wrapText="1"/>
    </xf>
    <xf numFmtId="0" fontId="24" fillId="0" borderId="0" xfId="0" applyFont="1" applyAlignment="1">
      <alignment vertical="center"/>
    </xf>
    <xf numFmtId="0" fontId="13" fillId="0" borderId="4" xfId="3" applyFont="1" applyBorder="1" applyAlignment="1">
      <alignment horizontal="right" vertical="center" wrapText="1"/>
    </xf>
    <xf numFmtId="0" fontId="23" fillId="0" borderId="5" xfId="0" applyFont="1" applyBorder="1" applyAlignment="1">
      <alignment horizontal="right" vertical="center" wrapText="1"/>
    </xf>
    <xf numFmtId="165" fontId="23" fillId="0" borderId="5" xfId="0" applyNumberFormat="1" applyFont="1" applyBorder="1" applyAlignment="1">
      <alignment vertical="center" wrapText="1"/>
    </xf>
    <xf numFmtId="0" fontId="11" fillId="5" borderId="0" xfId="0" applyFont="1" applyFill="1" applyAlignment="1">
      <alignment horizontal="left" vertical="center" wrapText="1"/>
    </xf>
    <xf numFmtId="0" fontId="21" fillId="0" borderId="0" xfId="0" applyFont="1" applyAlignment="1">
      <alignment horizontal="left" vertical="center" wrapText="1"/>
    </xf>
    <xf numFmtId="0" fontId="29" fillId="0" borderId="0" xfId="0" applyFont="1" applyAlignment="1">
      <alignment horizontal="left" vertical="center" wrapText="1"/>
    </xf>
    <xf numFmtId="0" fontId="27" fillId="0" borderId="0" xfId="0" applyFont="1" applyAlignment="1">
      <alignment vertical="center" wrapText="1"/>
    </xf>
    <xf numFmtId="0" fontId="28" fillId="0" borderId="0" xfId="0" applyFont="1" applyAlignment="1">
      <alignment horizontal="right" vertical="center" wrapText="1"/>
    </xf>
    <xf numFmtId="0" fontId="11" fillId="0" borderId="0" xfId="0" applyFont="1" applyAlignment="1">
      <alignment horizontal="left" vertical="center" wrapText="1"/>
    </xf>
    <xf numFmtId="0" fontId="30" fillId="0" borderId="0" xfId="0" applyFont="1" applyAlignment="1">
      <alignment horizontal="left" vertical="center" wrapText="1"/>
    </xf>
    <xf numFmtId="0" fontId="15" fillId="0" borderId="3" xfId="3" applyFont="1" applyBorder="1" applyAlignment="1">
      <alignment vertical="center" wrapText="1"/>
    </xf>
    <xf numFmtId="0" fontId="15" fillId="5" borderId="0" xfId="0" applyFont="1" applyFill="1" applyAlignment="1">
      <alignment horizontal="left" vertical="center" wrapText="1"/>
    </xf>
    <xf numFmtId="0" fontId="15" fillId="5" borderId="0" xfId="0" applyFont="1" applyFill="1" applyAlignment="1">
      <alignment horizontal="left" vertical="center" wrapText="1"/>
    </xf>
    <xf numFmtId="14" fontId="15" fillId="5" borderId="0" xfId="0" applyNumberFormat="1" applyFont="1" applyFill="1" applyAlignment="1">
      <alignment vertical="top" wrapText="1"/>
    </xf>
    <xf numFmtId="0" fontId="5" fillId="5" borderId="0" xfId="0" quotePrefix="1" applyFont="1" applyFill="1" applyAlignment="1">
      <alignment horizontal="left" vertical="center" wrapText="1"/>
    </xf>
    <xf numFmtId="0" fontId="5" fillId="5" borderId="0" xfId="0" applyFont="1" applyFill="1" applyAlignment="1">
      <alignment horizontal="left" vertical="center" wrapText="1"/>
    </xf>
    <xf numFmtId="0" fontId="15" fillId="5" borderId="0" xfId="0" quotePrefix="1" applyFont="1" applyFill="1" applyAlignment="1">
      <alignment horizontal="left" vertical="center" wrapText="1"/>
    </xf>
    <xf numFmtId="14" fontId="15" fillId="5" borderId="0" xfId="0" applyNumberFormat="1" applyFont="1" applyFill="1" applyAlignment="1">
      <alignment horizontal="left" vertical="center" wrapText="1"/>
    </xf>
    <xf numFmtId="0" fontId="17" fillId="5" borderId="0" xfId="0" applyFont="1" applyFill="1" applyAlignment="1">
      <alignment horizontal="left" vertical="center" wrapText="1"/>
    </xf>
    <xf numFmtId="14" fontId="11" fillId="5" borderId="0" xfId="0" applyNumberFormat="1" applyFont="1" applyFill="1" applyAlignment="1">
      <alignment vertical="center" wrapText="1"/>
    </xf>
    <xf numFmtId="14" fontId="15" fillId="5" borderId="0" xfId="0" applyNumberFormat="1" applyFont="1" applyFill="1" applyAlignment="1">
      <alignment vertical="center" wrapText="1"/>
    </xf>
    <xf numFmtId="0" fontId="15" fillId="5" borderId="0" xfId="0" applyFont="1" applyFill="1" applyAlignment="1">
      <alignment horizontal="left" vertical="top" wrapText="1"/>
    </xf>
    <xf numFmtId="0" fontId="6" fillId="5" borderId="0" xfId="0" applyFont="1" applyFill="1" applyAlignment="1">
      <alignment horizontal="left" vertical="center" wrapText="1"/>
    </xf>
    <xf numFmtId="0" fontId="5" fillId="0" borderId="0" xfId="0" applyFont="1" applyAlignment="1">
      <alignment horizontal="left" vertical="center" wrapText="1"/>
    </xf>
    <xf numFmtId="0" fontId="15" fillId="0" borderId="0" xfId="3" applyFont="1" applyAlignment="1">
      <alignment horizontal="left" vertical="center" wrapText="1"/>
    </xf>
    <xf numFmtId="0" fontId="19" fillId="0" borderId="0" xfId="0" applyFont="1" applyAlignment="1">
      <alignment horizontal="left" vertical="center" wrapText="1"/>
    </xf>
  </cellXfs>
  <cellStyles count="4">
    <cellStyle name="Heading 1" xfId="1" builtinId="16"/>
    <cellStyle name="Heading 2" xfId="2" builtinId="17"/>
    <cellStyle name="Heading 3" xfId="3" builtinId="18"/>
    <cellStyle name="Normal" xfId="0" builtinId="0"/>
  </cellStyles>
  <dxfs count="0"/>
  <tableStyles count="1" defaultTableStyle="TableStyleMedium2" defaultPivotStyle="PivotStyleLight16">
    <tableStyle name="Invisible" pivot="0" table="0" count="0" xr9:uid="{4AE944A4-8B40-4593-AFFE-AC23F6408B61}"/>
  </tableStyles>
  <colors>
    <mruColors>
      <color rgb="FFB3EFF9"/>
      <color rgb="FF1E91FA"/>
      <color rgb="FF19C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7C06D-B151-4478-9445-F99511970916}">
  <sheetPr>
    <pageSetUpPr fitToPage="1"/>
  </sheetPr>
  <dimension ref="A1:M165"/>
  <sheetViews>
    <sheetView tabSelected="1" view="pageLayout" zoomScaleNormal="70" workbookViewId="0">
      <selection sqref="A1:F1"/>
    </sheetView>
  </sheetViews>
  <sheetFormatPr defaultColWidth="9.1796875" defaultRowHeight="15" customHeight="1" x14ac:dyDescent="0.25"/>
  <cols>
    <col min="1" max="1" width="15" style="1" customWidth="1"/>
    <col min="2" max="2" width="21" style="9" customWidth="1"/>
    <col min="3" max="3" width="55.81640625" style="1" customWidth="1"/>
    <col min="4" max="4" width="45" style="1" customWidth="1"/>
    <col min="5" max="5" width="24.81640625" style="1" customWidth="1"/>
    <col min="6" max="6" width="30" style="1" customWidth="1"/>
    <col min="7" max="7" width="10.81640625" style="1" customWidth="1"/>
    <col min="8" max="8" width="20.81640625" style="1" customWidth="1"/>
    <col min="9" max="14" width="9.1796875" style="1" customWidth="1"/>
    <col min="15" max="16384" width="9.1796875" style="1"/>
  </cols>
  <sheetData>
    <row r="1" spans="1:13" ht="121.75" customHeight="1" x14ac:dyDescent="0.25">
      <c r="A1" s="65" t="s">
        <v>184</v>
      </c>
      <c r="B1" s="65"/>
      <c r="C1" s="65"/>
      <c r="D1" s="65"/>
      <c r="E1" s="65"/>
      <c r="F1" s="65"/>
    </row>
    <row r="3" spans="1:13" ht="29" x14ac:dyDescent="0.25">
      <c r="A3" s="2" t="s">
        <v>0</v>
      </c>
      <c r="B3" s="3"/>
      <c r="C3" s="2" t="s">
        <v>112</v>
      </c>
      <c r="D3" s="2" t="s">
        <v>93</v>
      </c>
      <c r="E3" s="4" t="s">
        <v>113</v>
      </c>
      <c r="F3" s="2" t="s">
        <v>177</v>
      </c>
      <c r="G3" s="2"/>
      <c r="H3" s="2"/>
      <c r="I3" s="2"/>
      <c r="J3" s="2"/>
      <c r="K3" s="2"/>
      <c r="L3" s="2"/>
      <c r="M3" s="2"/>
    </row>
    <row r="4" spans="1:13" ht="21.5" x14ac:dyDescent="0.25">
      <c r="A4" s="5" t="s">
        <v>92</v>
      </c>
      <c r="B4" s="6"/>
      <c r="C4" s="6"/>
      <c r="D4" s="6"/>
      <c r="E4" s="6"/>
      <c r="F4" s="6"/>
      <c r="G4" s="6"/>
      <c r="H4" s="6"/>
      <c r="I4" s="6"/>
      <c r="J4" s="6"/>
      <c r="K4" s="6"/>
      <c r="L4" s="6"/>
      <c r="M4" s="6"/>
    </row>
    <row r="5" spans="1:13" ht="108" x14ac:dyDescent="0.25">
      <c r="A5" s="66" t="s">
        <v>114</v>
      </c>
      <c r="B5" s="66"/>
      <c r="C5" s="66"/>
      <c r="D5" s="66"/>
      <c r="E5" s="46" t="s">
        <v>115</v>
      </c>
      <c r="F5" s="51"/>
    </row>
    <row r="6" spans="1:13" ht="21.5" x14ac:dyDescent="0.25">
      <c r="A6" s="5" t="s">
        <v>119</v>
      </c>
      <c r="B6" s="6"/>
      <c r="C6" s="6"/>
      <c r="D6" s="6"/>
      <c r="E6" s="6"/>
      <c r="F6" s="6"/>
      <c r="G6" s="6"/>
      <c r="H6" s="6"/>
      <c r="I6" s="6"/>
      <c r="J6" s="6"/>
      <c r="K6" s="6"/>
      <c r="L6" s="6"/>
      <c r="M6" s="6"/>
    </row>
    <row r="7" spans="1:13" s="9" customFormat="1" ht="18" x14ac:dyDescent="0.25">
      <c r="A7" s="8" t="s">
        <v>1</v>
      </c>
      <c r="B7" s="8" t="s">
        <v>2</v>
      </c>
      <c r="C7" s="8"/>
    </row>
    <row r="8" spans="1:13" s="9" customFormat="1" ht="67.400000000000006" customHeight="1" x14ac:dyDescent="0.25">
      <c r="A8" s="10" t="s">
        <v>3</v>
      </c>
      <c r="B8" s="66" t="s">
        <v>116</v>
      </c>
      <c r="C8" s="66"/>
      <c r="D8" s="55" t="s">
        <v>94</v>
      </c>
      <c r="E8" s="61"/>
    </row>
    <row r="9" spans="1:13" s="9" customFormat="1" ht="110.5" customHeight="1" x14ac:dyDescent="0.25">
      <c r="A9" s="10" t="s">
        <v>4</v>
      </c>
      <c r="B9" s="66" t="s">
        <v>117</v>
      </c>
      <c r="C9" s="66"/>
      <c r="D9" s="64" t="s">
        <v>104</v>
      </c>
      <c r="E9" s="64"/>
    </row>
    <row r="10" spans="1:13" s="9" customFormat="1" ht="42.65" customHeight="1" x14ac:dyDescent="0.25">
      <c r="A10" s="12">
        <v>3</v>
      </c>
      <c r="B10" s="67" t="s">
        <v>118</v>
      </c>
      <c r="C10" s="67"/>
      <c r="D10" s="11"/>
      <c r="E10" s="11"/>
    </row>
    <row r="11" spans="1:13" ht="21.5" x14ac:dyDescent="0.25">
      <c r="A11" s="5" t="s">
        <v>120</v>
      </c>
      <c r="B11" s="6"/>
      <c r="C11" s="6"/>
      <c r="D11" s="6"/>
      <c r="E11" s="6"/>
      <c r="F11" s="6"/>
      <c r="G11" s="6"/>
      <c r="H11" s="6"/>
      <c r="I11" s="6"/>
      <c r="J11" s="6"/>
      <c r="K11" s="6"/>
      <c r="L11" s="6"/>
      <c r="M11" s="6"/>
    </row>
    <row r="12" spans="1:13" s="8" customFormat="1" ht="18" x14ac:dyDescent="0.25">
      <c r="A12" s="8" t="s">
        <v>1</v>
      </c>
      <c r="B12" s="8" t="s">
        <v>5</v>
      </c>
      <c r="D12" s="8" t="s">
        <v>6</v>
      </c>
      <c r="E12" s="8" t="s">
        <v>7</v>
      </c>
    </row>
    <row r="13" spans="1:13" s="9" customFormat="1" ht="18" x14ac:dyDescent="0.25">
      <c r="A13" s="10" t="s">
        <v>3</v>
      </c>
      <c r="B13" s="7" t="s">
        <v>8</v>
      </c>
      <c r="C13" s="13"/>
      <c r="D13" s="13">
        <v>46082</v>
      </c>
      <c r="E13" s="14">
        <v>46446</v>
      </c>
    </row>
    <row r="14" spans="1:13" s="9" customFormat="1" ht="98.15" customHeight="1" x14ac:dyDescent="0.25">
      <c r="A14" s="10"/>
      <c r="B14" s="7"/>
      <c r="C14" s="13"/>
      <c r="D14" s="63" t="s">
        <v>121</v>
      </c>
      <c r="E14" s="63"/>
    </row>
    <row r="15" spans="1:13" s="9" customFormat="1" ht="61.4" customHeight="1" x14ac:dyDescent="0.25">
      <c r="A15" s="10"/>
      <c r="B15" s="7"/>
      <c r="C15" s="13"/>
      <c r="D15" s="63" t="s">
        <v>122</v>
      </c>
      <c r="E15" s="63"/>
    </row>
    <row r="16" spans="1:13" s="9" customFormat="1" ht="14.25" customHeight="1" x14ac:dyDescent="0.25">
      <c r="B16" s="8" t="s">
        <v>1</v>
      </c>
      <c r="C16" s="8" t="s">
        <v>9</v>
      </c>
      <c r="D16" s="8"/>
      <c r="E16" s="8"/>
    </row>
    <row r="17" spans="1:9" s="9" customFormat="1" ht="54" x14ac:dyDescent="0.25">
      <c r="B17" s="10" t="s">
        <v>3</v>
      </c>
      <c r="C17" s="7" t="s">
        <v>123</v>
      </c>
      <c r="D17" s="60" t="s">
        <v>124</v>
      </c>
      <c r="E17" s="60"/>
      <c r="F17" s="68"/>
      <c r="G17" s="68"/>
      <c r="H17" s="68"/>
      <c r="I17" s="15"/>
    </row>
    <row r="18" spans="1:9" s="9" customFormat="1" ht="57" customHeight="1" x14ac:dyDescent="0.25">
      <c r="B18" s="10">
        <v>2</v>
      </c>
      <c r="C18" s="7" t="s">
        <v>10</v>
      </c>
      <c r="D18" s="16"/>
      <c r="E18" s="16"/>
      <c r="F18" s="15"/>
      <c r="G18" s="15"/>
      <c r="H18" s="15"/>
      <c r="I18" s="15"/>
    </row>
    <row r="19" spans="1:9" s="9" customFormat="1" ht="42.65" customHeight="1" x14ac:dyDescent="0.25">
      <c r="B19" s="10">
        <v>3</v>
      </c>
      <c r="C19" s="7" t="s">
        <v>11</v>
      </c>
      <c r="D19" s="63" t="s">
        <v>125</v>
      </c>
      <c r="E19" s="63"/>
      <c r="F19" s="48"/>
      <c r="G19" s="15"/>
      <c r="H19" s="15"/>
      <c r="I19" s="15"/>
    </row>
    <row r="20" spans="1:9" s="9" customFormat="1" ht="140.5" customHeight="1" x14ac:dyDescent="0.25">
      <c r="B20" s="17">
        <v>4</v>
      </c>
      <c r="C20" s="11" t="s">
        <v>126</v>
      </c>
      <c r="D20" s="62" t="s">
        <v>127</v>
      </c>
      <c r="E20" s="63"/>
      <c r="F20" s="15"/>
      <c r="G20" s="15"/>
      <c r="H20" s="15"/>
      <c r="I20" s="15"/>
    </row>
    <row r="21" spans="1:9" s="9" customFormat="1" ht="109.5" customHeight="1" x14ac:dyDescent="0.25">
      <c r="B21" s="10">
        <v>5</v>
      </c>
      <c r="C21" s="11" t="s">
        <v>128</v>
      </c>
      <c r="D21" s="63" t="s">
        <v>129</v>
      </c>
      <c r="E21" s="63"/>
      <c r="F21" s="15"/>
      <c r="G21" s="15"/>
      <c r="H21" s="15"/>
      <c r="I21" s="15"/>
    </row>
    <row r="22" spans="1:9" s="9" customFormat="1" ht="105" customHeight="1" x14ac:dyDescent="0.25">
      <c r="B22" s="10">
        <v>6</v>
      </c>
      <c r="C22" s="7" t="s">
        <v>109</v>
      </c>
      <c r="D22" s="60" t="s">
        <v>103</v>
      </c>
      <c r="E22" s="60"/>
      <c r="F22" s="18"/>
      <c r="G22" s="18"/>
    </row>
    <row r="23" spans="1:9" s="9" customFormat="1" ht="38.25" customHeight="1" x14ac:dyDescent="0.25">
      <c r="B23" s="10">
        <v>7</v>
      </c>
      <c r="C23" s="7" t="s">
        <v>130</v>
      </c>
      <c r="F23" s="18"/>
      <c r="G23" s="18"/>
    </row>
    <row r="24" spans="1:9" s="9" customFormat="1" ht="56.15" customHeight="1" x14ac:dyDescent="0.25">
      <c r="B24" s="10">
        <v>8</v>
      </c>
      <c r="C24" s="7" t="s">
        <v>131</v>
      </c>
      <c r="D24" s="60" t="s">
        <v>95</v>
      </c>
      <c r="E24" s="60"/>
      <c r="F24" s="18"/>
      <c r="G24" s="18"/>
    </row>
    <row r="25" spans="1:9" s="9" customFormat="1" ht="18" x14ac:dyDescent="0.25">
      <c r="B25" s="10"/>
      <c r="C25" s="7"/>
      <c r="D25" s="7"/>
      <c r="E25" s="7"/>
      <c r="F25" s="13"/>
    </row>
    <row r="26" spans="1:9" s="9" customFormat="1" ht="91" customHeight="1" x14ac:dyDescent="0.25">
      <c r="B26" s="10"/>
      <c r="C26" s="60" t="s">
        <v>96</v>
      </c>
      <c r="D26" s="60"/>
      <c r="E26" s="60"/>
      <c r="F26" s="13"/>
    </row>
    <row r="27" spans="1:9" s="9" customFormat="1" ht="18" x14ac:dyDescent="0.25">
      <c r="B27" s="10"/>
      <c r="C27" s="7"/>
      <c r="D27" s="13"/>
      <c r="E27" s="13"/>
      <c r="F27" s="13"/>
    </row>
    <row r="28" spans="1:9" s="9" customFormat="1" ht="42" customHeight="1" x14ac:dyDescent="0.25">
      <c r="A28" s="10" t="s">
        <v>4</v>
      </c>
      <c r="B28" s="7" t="s">
        <v>12</v>
      </c>
      <c r="C28" s="13"/>
      <c r="D28" s="13" t="s">
        <v>13</v>
      </c>
      <c r="E28" s="14">
        <v>47026</v>
      </c>
      <c r="F28" s="13"/>
      <c r="G28" s="13"/>
      <c r="H28" s="13"/>
      <c r="I28" s="13"/>
    </row>
    <row r="29" spans="1:9" s="9" customFormat="1" ht="21.75" customHeight="1" x14ac:dyDescent="0.25">
      <c r="A29" s="19"/>
      <c r="B29" s="8" t="s">
        <v>1</v>
      </c>
      <c r="C29" s="8" t="s">
        <v>9</v>
      </c>
      <c r="D29" s="8" t="s">
        <v>6</v>
      </c>
      <c r="E29" s="8" t="s">
        <v>7</v>
      </c>
      <c r="F29" s="13"/>
      <c r="G29" s="13"/>
      <c r="H29" s="13"/>
      <c r="I29" s="13"/>
    </row>
    <row r="30" spans="1:9" s="9" customFormat="1" ht="75.650000000000006" customHeight="1" x14ac:dyDescent="0.25">
      <c r="A30" s="19"/>
      <c r="B30" s="10" t="s">
        <v>3</v>
      </c>
      <c r="C30" s="7" t="s">
        <v>132</v>
      </c>
      <c r="D30" s="7"/>
      <c r="E30" s="8"/>
      <c r="F30" s="13"/>
      <c r="G30" s="13"/>
      <c r="H30" s="13"/>
      <c r="I30" s="13"/>
    </row>
    <row r="31" spans="1:9" s="9" customFormat="1" ht="85" customHeight="1" x14ac:dyDescent="0.25">
      <c r="A31" s="19"/>
      <c r="B31" s="10" t="s">
        <v>4</v>
      </c>
      <c r="C31" s="7" t="s">
        <v>133</v>
      </c>
      <c r="D31" s="60" t="s">
        <v>97</v>
      </c>
      <c r="E31" s="60"/>
      <c r="F31" s="13"/>
    </row>
    <row r="32" spans="1:9" s="9" customFormat="1" ht="91.75" customHeight="1" x14ac:dyDescent="0.25">
      <c r="A32" s="19"/>
      <c r="B32" s="10">
        <v>3</v>
      </c>
      <c r="C32" s="7" t="s">
        <v>134</v>
      </c>
      <c r="F32" s="13"/>
    </row>
    <row r="33" spans="1:13" s="9" customFormat="1" ht="74.5" customHeight="1" x14ac:dyDescent="0.25">
      <c r="A33" s="19"/>
      <c r="B33" s="10">
        <v>4</v>
      </c>
      <c r="C33" s="7" t="s">
        <v>110</v>
      </c>
      <c r="D33" s="60" t="s">
        <v>98</v>
      </c>
      <c r="E33" s="60"/>
      <c r="F33" s="13"/>
    </row>
    <row r="34" spans="1:13" s="9" customFormat="1" ht="52.75" customHeight="1" x14ac:dyDescent="0.25">
      <c r="A34" s="19"/>
      <c r="B34" s="10">
        <v>5</v>
      </c>
      <c r="C34" s="7" t="s">
        <v>135</v>
      </c>
      <c r="D34" s="13"/>
      <c r="E34" s="13"/>
      <c r="F34" s="13"/>
    </row>
    <row r="35" spans="1:13" s="9" customFormat="1" ht="73" customHeight="1" x14ac:dyDescent="0.25">
      <c r="A35" s="19"/>
      <c r="B35" s="10">
        <v>6</v>
      </c>
      <c r="C35" s="7" t="s">
        <v>111</v>
      </c>
      <c r="D35" s="56" t="s">
        <v>108</v>
      </c>
      <c r="E35" s="56"/>
      <c r="F35" s="13"/>
    </row>
    <row r="36" spans="1:13" s="9" customFormat="1" ht="43.4" customHeight="1" x14ac:dyDescent="0.25">
      <c r="A36" s="19"/>
      <c r="B36" s="10">
        <v>7</v>
      </c>
      <c r="C36" s="7" t="s">
        <v>136</v>
      </c>
      <c r="F36" s="13"/>
    </row>
    <row r="37" spans="1:13" s="9" customFormat="1" ht="90.65" customHeight="1" x14ac:dyDescent="0.25">
      <c r="A37" s="19"/>
      <c r="B37" s="10"/>
      <c r="C37" s="60" t="s">
        <v>137</v>
      </c>
      <c r="D37" s="60"/>
      <c r="E37" s="60"/>
      <c r="F37" s="13"/>
    </row>
    <row r="38" spans="1:13" ht="21.5" x14ac:dyDescent="0.25">
      <c r="A38" s="5" t="s">
        <v>15</v>
      </c>
      <c r="B38" s="6"/>
      <c r="C38" s="6"/>
      <c r="D38" s="6"/>
      <c r="E38" s="6"/>
      <c r="F38" s="6"/>
      <c r="G38" s="6"/>
      <c r="H38" s="6"/>
      <c r="I38" s="6"/>
      <c r="J38" s="6"/>
      <c r="K38" s="6"/>
      <c r="L38" s="6"/>
      <c r="M38" s="6"/>
    </row>
    <row r="39" spans="1:13" ht="53.15" customHeight="1" x14ac:dyDescent="0.25">
      <c r="A39" s="8" t="s">
        <v>1</v>
      </c>
      <c r="B39" s="8" t="s">
        <v>5</v>
      </c>
      <c r="D39" s="57" t="s">
        <v>138</v>
      </c>
      <c r="E39" s="57"/>
      <c r="F39" s="21"/>
      <c r="G39" s="9"/>
      <c r="H39" s="9"/>
    </row>
    <row r="40" spans="1:13" ht="14.9" customHeight="1" x14ac:dyDescent="0.25">
      <c r="A40" s="10" t="s">
        <v>3</v>
      </c>
      <c r="B40" s="7" t="str">
        <f>milestone_??_1</f>
        <v>Milestone 1</v>
      </c>
      <c r="G40" s="9"/>
      <c r="H40" s="9"/>
    </row>
    <row r="41" spans="1:13" ht="18" x14ac:dyDescent="0.25">
      <c r="A41" s="9"/>
      <c r="B41" s="8" t="s">
        <v>1</v>
      </c>
      <c r="C41" s="8" t="s">
        <v>9</v>
      </c>
      <c r="D41" s="8" t="s">
        <v>145</v>
      </c>
      <c r="E41" s="8" t="s">
        <v>16</v>
      </c>
      <c r="F41" s="8" t="s">
        <v>146</v>
      </c>
      <c r="G41" s="8" t="s">
        <v>17</v>
      </c>
      <c r="H41" s="9"/>
    </row>
    <row r="42" spans="1:13" ht="126" customHeight="1" x14ac:dyDescent="0.25">
      <c r="A42" s="9"/>
      <c r="B42" s="10" t="s">
        <v>3</v>
      </c>
      <c r="C42" s="7" t="s">
        <v>139</v>
      </c>
      <c r="D42" s="7" t="s">
        <v>105</v>
      </c>
      <c r="E42" s="9" t="s">
        <v>140</v>
      </c>
      <c r="F42" s="9"/>
      <c r="G42" s="9" t="s">
        <v>18</v>
      </c>
      <c r="H42" s="55" t="s">
        <v>106</v>
      </c>
      <c r="I42" s="55"/>
      <c r="J42" s="55"/>
      <c r="K42" s="55"/>
    </row>
    <row r="43" spans="1:13" ht="54" x14ac:dyDescent="0.25">
      <c r="A43" s="9"/>
      <c r="B43" s="10"/>
      <c r="C43" s="7"/>
      <c r="D43" s="7"/>
      <c r="E43" s="9" t="s">
        <v>183</v>
      </c>
      <c r="F43" s="9"/>
      <c r="G43" s="9" t="s">
        <v>18</v>
      </c>
      <c r="H43" s="11"/>
      <c r="I43" s="11"/>
      <c r="J43" s="11"/>
      <c r="K43" s="11"/>
    </row>
    <row r="44" spans="1:13" ht="72" x14ac:dyDescent="0.25">
      <c r="A44" s="9"/>
      <c r="B44" s="10"/>
      <c r="C44" s="7" t="s">
        <v>19</v>
      </c>
      <c r="E44" s="21" t="s">
        <v>178</v>
      </c>
      <c r="F44" s="7"/>
      <c r="G44" s="9" t="s">
        <v>18</v>
      </c>
    </row>
    <row r="45" spans="1:13" ht="72" x14ac:dyDescent="0.25">
      <c r="A45" s="9"/>
      <c r="B45" s="10"/>
      <c r="C45" s="7"/>
      <c r="E45" s="9" t="s">
        <v>142</v>
      </c>
      <c r="F45" s="7"/>
      <c r="G45" s="9" t="s">
        <v>18</v>
      </c>
      <c r="H45" s="9"/>
    </row>
    <row r="46" spans="1:13" ht="54" x14ac:dyDescent="0.25">
      <c r="A46" s="9"/>
      <c r="E46" s="9" t="s">
        <v>141</v>
      </c>
      <c r="F46" s="7"/>
      <c r="G46" s="9" t="s">
        <v>18</v>
      </c>
      <c r="H46" s="55" t="s">
        <v>99</v>
      </c>
      <c r="I46" s="55"/>
      <c r="J46" s="55"/>
      <c r="K46" s="55"/>
    </row>
    <row r="47" spans="1:13" ht="54" x14ac:dyDescent="0.25">
      <c r="A47" s="9"/>
      <c r="B47" s="10"/>
      <c r="C47" s="7"/>
      <c r="D47" s="7"/>
      <c r="E47" s="9" t="s">
        <v>143</v>
      </c>
      <c r="F47" s="7"/>
      <c r="G47" s="9" t="s">
        <v>18</v>
      </c>
    </row>
    <row r="48" spans="1:13" ht="18" x14ac:dyDescent="0.25">
      <c r="A48" s="9"/>
      <c r="B48" s="10"/>
      <c r="C48" s="7"/>
      <c r="D48" s="7"/>
      <c r="E48" s="9" t="s">
        <v>20</v>
      </c>
      <c r="F48" s="7"/>
      <c r="G48" s="9" t="s">
        <v>18</v>
      </c>
      <c r="H48" s="9"/>
    </row>
    <row r="49" spans="1:11" ht="36" x14ac:dyDescent="0.25">
      <c r="A49" s="9"/>
      <c r="C49" s="9"/>
      <c r="D49" s="8"/>
      <c r="E49" s="9" t="s">
        <v>144</v>
      </c>
      <c r="F49" s="8"/>
      <c r="G49" s="9" t="s">
        <v>18</v>
      </c>
      <c r="H49" s="9"/>
    </row>
    <row r="50" spans="1:11" ht="18" x14ac:dyDescent="0.25">
      <c r="A50" s="9"/>
      <c r="B50" s="8" t="s">
        <v>1</v>
      </c>
      <c r="C50" s="8" t="s">
        <v>9</v>
      </c>
      <c r="D50" s="8" t="s">
        <v>145</v>
      </c>
      <c r="E50" s="8" t="s">
        <v>16</v>
      </c>
      <c r="F50" s="8" t="s">
        <v>146</v>
      </c>
      <c r="G50" s="8" t="s">
        <v>17</v>
      </c>
    </row>
    <row r="51" spans="1:11" ht="183" customHeight="1" x14ac:dyDescent="0.25">
      <c r="A51" s="9"/>
      <c r="B51" s="10">
        <v>2</v>
      </c>
      <c r="C51" s="7" t="s">
        <v>147</v>
      </c>
      <c r="D51" s="7" t="s">
        <v>21</v>
      </c>
      <c r="E51" s="9" t="s">
        <v>179</v>
      </c>
      <c r="F51" s="7"/>
      <c r="G51" s="9" t="s">
        <v>18</v>
      </c>
      <c r="H51" s="55" t="s">
        <v>148</v>
      </c>
      <c r="I51" s="55"/>
      <c r="J51" s="55"/>
      <c r="K51" s="55"/>
    </row>
    <row r="52" spans="1:11" ht="54" x14ac:dyDescent="0.25">
      <c r="A52" s="9"/>
      <c r="B52" s="10"/>
      <c r="C52" s="7"/>
      <c r="D52" s="22"/>
      <c r="E52" s="9" t="s">
        <v>22</v>
      </c>
      <c r="F52" s="7"/>
      <c r="G52" s="9" t="s">
        <v>18</v>
      </c>
    </row>
    <row r="53" spans="1:11" ht="18" x14ac:dyDescent="0.25">
      <c r="A53" s="9"/>
      <c r="B53" s="10"/>
      <c r="C53" s="7"/>
      <c r="D53" s="7"/>
      <c r="E53" s="9" t="s">
        <v>23</v>
      </c>
      <c r="F53" s="9"/>
      <c r="G53" s="9" t="s">
        <v>18</v>
      </c>
      <c r="H53" s="9"/>
      <c r="I53" s="9"/>
      <c r="J53" s="9"/>
      <c r="K53" s="9"/>
    </row>
    <row r="54" spans="1:11" ht="18" x14ac:dyDescent="0.25">
      <c r="A54" s="9"/>
      <c r="B54" s="10"/>
      <c r="C54" s="7"/>
      <c r="D54" s="7"/>
      <c r="E54" s="9" t="s">
        <v>180</v>
      </c>
      <c r="F54" s="23"/>
      <c r="G54" s="9" t="s">
        <v>18</v>
      </c>
      <c r="H54" s="9"/>
    </row>
    <row r="55" spans="1:11" ht="102" customHeight="1" x14ac:dyDescent="0.25">
      <c r="A55" s="9"/>
      <c r="B55" s="10"/>
      <c r="D55" s="7"/>
      <c r="E55" s="9" t="s">
        <v>24</v>
      </c>
      <c r="F55" s="7"/>
      <c r="G55" s="9" t="s">
        <v>18</v>
      </c>
      <c r="H55" s="9"/>
    </row>
    <row r="56" spans="1:11" ht="18" x14ac:dyDescent="0.25">
      <c r="A56" s="9"/>
      <c r="B56" s="8" t="s">
        <v>1</v>
      </c>
      <c r="C56" s="8" t="s">
        <v>9</v>
      </c>
      <c r="D56" s="8" t="s">
        <v>145</v>
      </c>
      <c r="E56" s="8" t="s">
        <v>16</v>
      </c>
      <c r="F56" s="9"/>
      <c r="G56" s="8" t="s">
        <v>17</v>
      </c>
      <c r="H56" s="11"/>
      <c r="I56" s="11"/>
      <c r="J56" s="11"/>
      <c r="K56" s="11"/>
    </row>
    <row r="57" spans="1:11" ht="54" x14ac:dyDescent="0.25">
      <c r="A57" s="9"/>
      <c r="B57" s="10">
        <v>3</v>
      </c>
      <c r="C57" s="11" t="s">
        <v>149</v>
      </c>
      <c r="D57" s="7" t="s">
        <v>25</v>
      </c>
      <c r="E57" s="9" t="s">
        <v>179</v>
      </c>
      <c r="F57" s="7"/>
      <c r="G57" s="9" t="s">
        <v>18</v>
      </c>
      <c r="H57" s="9"/>
    </row>
    <row r="58" spans="1:11" ht="18" x14ac:dyDescent="0.25">
      <c r="A58" s="9"/>
      <c r="B58" s="10"/>
      <c r="C58" s="11"/>
      <c r="D58" s="7"/>
      <c r="E58" s="9" t="s">
        <v>23</v>
      </c>
      <c r="F58" s="7"/>
      <c r="G58" s="9" t="s">
        <v>18</v>
      </c>
      <c r="H58" s="9"/>
    </row>
    <row r="59" spans="1:11" ht="18" x14ac:dyDescent="0.25">
      <c r="A59" s="9"/>
      <c r="B59" s="10"/>
      <c r="C59" s="11"/>
      <c r="D59" s="7"/>
      <c r="E59" s="9" t="s">
        <v>181</v>
      </c>
      <c r="F59" s="7"/>
      <c r="G59" s="9" t="s">
        <v>18</v>
      </c>
      <c r="H59" s="9"/>
    </row>
    <row r="60" spans="1:11" ht="96.65" customHeight="1" x14ac:dyDescent="0.25">
      <c r="A60" s="9"/>
      <c r="B60" s="10"/>
      <c r="C60" s="11"/>
      <c r="D60" s="7"/>
      <c r="E60" s="9" t="s">
        <v>24</v>
      </c>
      <c r="F60" s="7"/>
      <c r="G60" s="9" t="s">
        <v>18</v>
      </c>
      <c r="H60" s="9"/>
    </row>
    <row r="61" spans="1:11" ht="18" x14ac:dyDescent="0.25">
      <c r="A61" s="9"/>
      <c r="B61" s="8" t="s">
        <v>1</v>
      </c>
      <c r="C61" s="8" t="s">
        <v>9</v>
      </c>
      <c r="D61" s="8" t="s">
        <v>145</v>
      </c>
      <c r="E61" s="8" t="s">
        <v>16</v>
      </c>
      <c r="F61" s="9"/>
      <c r="G61" s="8" t="s">
        <v>17</v>
      </c>
      <c r="H61" s="11"/>
      <c r="I61" s="11"/>
      <c r="J61" s="11"/>
      <c r="K61" s="11"/>
    </row>
    <row r="62" spans="1:11" ht="72" x14ac:dyDescent="0.25">
      <c r="A62" s="9"/>
      <c r="B62" s="10">
        <v>4</v>
      </c>
      <c r="C62" s="7" t="s">
        <v>150</v>
      </c>
      <c r="D62" s="7" t="s">
        <v>26</v>
      </c>
      <c r="E62" s="9" t="s">
        <v>27</v>
      </c>
      <c r="F62" s="7"/>
      <c r="G62" s="9" t="s">
        <v>28</v>
      </c>
      <c r="H62" s="9"/>
    </row>
    <row r="63" spans="1:11" ht="18" x14ac:dyDescent="0.25">
      <c r="A63" s="9"/>
      <c r="B63" s="10"/>
      <c r="C63" s="11"/>
      <c r="D63" s="7"/>
      <c r="E63" s="9" t="s">
        <v>29</v>
      </c>
      <c r="F63" s="7"/>
      <c r="G63" s="9" t="s">
        <v>18</v>
      </c>
      <c r="H63" s="9"/>
    </row>
    <row r="64" spans="1:11" ht="18" x14ac:dyDescent="0.25">
      <c r="A64" s="9"/>
      <c r="B64" s="10"/>
      <c r="C64" s="11"/>
      <c r="D64" s="7"/>
      <c r="E64" s="9" t="s">
        <v>30</v>
      </c>
      <c r="F64" s="7"/>
      <c r="G64" s="9" t="s">
        <v>31</v>
      </c>
      <c r="H64" s="9"/>
    </row>
    <row r="65" spans="1:11" ht="72" x14ac:dyDescent="0.25">
      <c r="A65" s="9"/>
      <c r="B65" s="10"/>
      <c r="C65" s="11"/>
      <c r="D65" s="7"/>
      <c r="E65" s="9" t="s">
        <v>32</v>
      </c>
      <c r="F65" s="7"/>
      <c r="G65" s="9" t="s">
        <v>28</v>
      </c>
      <c r="H65" s="9"/>
    </row>
    <row r="66" spans="1:11" ht="18" x14ac:dyDescent="0.25">
      <c r="A66" s="9"/>
      <c r="B66" s="8" t="s">
        <v>1</v>
      </c>
      <c r="C66" s="8" t="s">
        <v>9</v>
      </c>
      <c r="D66" s="8" t="s">
        <v>145</v>
      </c>
      <c r="E66" s="8" t="s">
        <v>16</v>
      </c>
      <c r="F66" s="9"/>
      <c r="G66" s="8" t="s">
        <v>17</v>
      </c>
      <c r="H66" s="11"/>
      <c r="I66" s="11"/>
      <c r="J66" s="11"/>
      <c r="K66" s="11"/>
    </row>
    <row r="67" spans="1:11" ht="72" x14ac:dyDescent="0.25">
      <c r="A67" s="9"/>
      <c r="B67" s="10">
        <v>5</v>
      </c>
      <c r="C67" s="7" t="str">
        <f>C22</f>
        <v xml:space="preserve">Conduct primary weed control across entire 4.5 hectares of project site using best practice bush regeneration methods. Conduct comprehensive sweep targeting all invasive species. </v>
      </c>
      <c r="D67" s="7" t="s">
        <v>33</v>
      </c>
      <c r="E67" s="11" t="s">
        <v>34</v>
      </c>
      <c r="F67" s="7"/>
      <c r="G67" s="9" t="s">
        <v>28</v>
      </c>
      <c r="H67" s="9"/>
    </row>
    <row r="68" spans="1:11" ht="18" x14ac:dyDescent="0.25">
      <c r="A68" s="9"/>
      <c r="B68" s="10"/>
      <c r="C68" s="7"/>
      <c r="D68" s="7"/>
      <c r="E68" s="11" t="s">
        <v>35</v>
      </c>
      <c r="F68" s="7"/>
      <c r="G68" s="9" t="s">
        <v>31</v>
      </c>
      <c r="H68" s="9"/>
    </row>
    <row r="69" spans="1:11" ht="18" x14ac:dyDescent="0.25">
      <c r="A69" s="9"/>
      <c r="B69" s="8" t="s">
        <v>1</v>
      </c>
      <c r="C69" s="8" t="s">
        <v>9</v>
      </c>
      <c r="D69" s="8" t="s">
        <v>145</v>
      </c>
      <c r="E69" s="8" t="s">
        <v>16</v>
      </c>
      <c r="F69" s="8" t="s">
        <v>146</v>
      </c>
      <c r="G69" s="8" t="s">
        <v>17</v>
      </c>
      <c r="H69" s="9"/>
      <c r="I69" s="9"/>
      <c r="J69" s="9"/>
      <c r="K69" s="9"/>
    </row>
    <row r="70" spans="1:11" ht="54" x14ac:dyDescent="0.25">
      <c r="A70" s="9"/>
      <c r="B70" s="10">
        <v>6</v>
      </c>
      <c r="C70" s="7" t="s">
        <v>151</v>
      </c>
      <c r="D70" s="7" t="s">
        <v>105</v>
      </c>
      <c r="E70" s="9" t="s">
        <v>140</v>
      </c>
      <c r="F70" s="9"/>
      <c r="G70" s="9" t="s">
        <v>18</v>
      </c>
      <c r="H70" s="9"/>
    </row>
    <row r="71" spans="1:11" ht="54" x14ac:dyDescent="0.25">
      <c r="A71" s="9"/>
      <c r="B71" s="10"/>
      <c r="C71" s="7"/>
      <c r="D71" s="7"/>
      <c r="E71" s="9" t="s">
        <v>183</v>
      </c>
      <c r="F71" s="9"/>
      <c r="G71" s="9" t="s">
        <v>18</v>
      </c>
      <c r="H71" s="9"/>
    </row>
    <row r="72" spans="1:11" ht="72" x14ac:dyDescent="0.25">
      <c r="A72" s="9"/>
      <c r="B72" s="10"/>
      <c r="C72" s="7"/>
      <c r="E72" s="21" t="s">
        <v>178</v>
      </c>
      <c r="F72" s="7"/>
      <c r="G72" s="9" t="s">
        <v>18</v>
      </c>
      <c r="H72" s="9"/>
    </row>
    <row r="73" spans="1:11" ht="72" x14ac:dyDescent="0.25">
      <c r="A73" s="9"/>
      <c r="B73" s="10"/>
      <c r="C73" s="7"/>
      <c r="E73" s="9" t="s">
        <v>142</v>
      </c>
      <c r="F73" s="7"/>
      <c r="G73" s="9" t="s">
        <v>18</v>
      </c>
      <c r="H73" s="9"/>
    </row>
    <row r="74" spans="1:11" ht="54" x14ac:dyDescent="0.25">
      <c r="A74" s="9"/>
      <c r="B74" s="10"/>
      <c r="C74" s="47"/>
      <c r="D74" s="9"/>
      <c r="E74" s="9" t="s">
        <v>141</v>
      </c>
      <c r="F74" s="7"/>
      <c r="G74" s="9" t="s">
        <v>18</v>
      </c>
      <c r="H74" s="9"/>
    </row>
    <row r="75" spans="1:11" ht="54" x14ac:dyDescent="0.25">
      <c r="A75" s="9"/>
      <c r="B75" s="10"/>
      <c r="C75" s="52"/>
      <c r="D75" s="9"/>
      <c r="E75" s="9" t="s">
        <v>143</v>
      </c>
      <c r="F75" s="7"/>
      <c r="G75" s="9" t="s">
        <v>18</v>
      </c>
      <c r="H75" s="9"/>
    </row>
    <row r="76" spans="1:11" ht="18" x14ac:dyDescent="0.25">
      <c r="A76" s="9"/>
      <c r="B76" s="10"/>
      <c r="C76" s="7"/>
      <c r="D76" s="9"/>
      <c r="E76" s="9" t="s">
        <v>20</v>
      </c>
      <c r="F76" s="7"/>
      <c r="G76" s="9" t="s">
        <v>18</v>
      </c>
      <c r="H76" s="9"/>
    </row>
    <row r="77" spans="1:11" ht="36" x14ac:dyDescent="0.25">
      <c r="A77" s="9"/>
      <c r="B77" s="10"/>
      <c r="C77" s="7"/>
      <c r="D77" s="9"/>
      <c r="E77" s="9" t="s">
        <v>144</v>
      </c>
      <c r="F77" s="8"/>
      <c r="G77" s="9" t="s">
        <v>18</v>
      </c>
      <c r="H77" s="9"/>
    </row>
    <row r="78" spans="1:11" ht="36" x14ac:dyDescent="0.25">
      <c r="A78" s="10" t="s">
        <v>4</v>
      </c>
      <c r="B78" s="7" t="str">
        <f>B28</f>
        <v>Milestone 2 and project evaluation</v>
      </c>
      <c r="C78" s="9"/>
      <c r="D78" s="9"/>
      <c r="E78" s="21"/>
      <c r="F78" s="9"/>
    </row>
    <row r="79" spans="1:11" ht="18" x14ac:dyDescent="0.25">
      <c r="A79" s="9"/>
      <c r="B79" s="8" t="s">
        <v>1</v>
      </c>
      <c r="C79" s="8" t="s">
        <v>9</v>
      </c>
      <c r="D79" s="8" t="s">
        <v>145</v>
      </c>
      <c r="E79" s="8" t="s">
        <v>16</v>
      </c>
      <c r="F79" s="8" t="s">
        <v>146</v>
      </c>
      <c r="G79" s="8" t="s">
        <v>17</v>
      </c>
      <c r="H79" s="9"/>
    </row>
    <row r="80" spans="1:11" ht="72" x14ac:dyDescent="0.25">
      <c r="A80" s="9"/>
      <c r="B80" s="10" t="s">
        <v>3</v>
      </c>
      <c r="C80" s="7" t="s">
        <v>37</v>
      </c>
      <c r="D80" s="7" t="s">
        <v>105</v>
      </c>
      <c r="E80" s="9" t="s">
        <v>140</v>
      </c>
      <c r="F80" s="9"/>
      <c r="G80" s="9" t="s">
        <v>18</v>
      </c>
      <c r="H80" s="55" t="s">
        <v>100</v>
      </c>
      <c r="I80" s="55"/>
      <c r="J80" s="55"/>
      <c r="K80" s="55"/>
    </row>
    <row r="81" spans="1:11" ht="54" x14ac:dyDescent="0.25">
      <c r="A81" s="9"/>
      <c r="B81" s="10"/>
      <c r="C81" s="7"/>
      <c r="D81" s="7"/>
      <c r="E81" s="9" t="s">
        <v>183</v>
      </c>
      <c r="F81" s="9"/>
      <c r="G81" s="9" t="s">
        <v>18</v>
      </c>
      <c r="H81" s="54"/>
      <c r="I81" s="54"/>
      <c r="J81" s="54"/>
      <c r="K81" s="54"/>
    </row>
    <row r="82" spans="1:11" ht="72" x14ac:dyDescent="0.25">
      <c r="A82" s="9"/>
      <c r="B82" s="10"/>
      <c r="C82" s="7"/>
      <c r="D82" s="7"/>
      <c r="E82" s="21" t="s">
        <v>178</v>
      </c>
      <c r="F82" s="7"/>
      <c r="G82" s="9" t="s">
        <v>18</v>
      </c>
      <c r="H82" s="9"/>
    </row>
    <row r="83" spans="1:11" ht="72" x14ac:dyDescent="0.25">
      <c r="A83" s="9"/>
      <c r="B83" s="10"/>
      <c r="C83" s="7"/>
      <c r="D83" s="7"/>
      <c r="E83" s="9" t="s">
        <v>142</v>
      </c>
      <c r="F83" s="7"/>
      <c r="G83" s="9" t="s">
        <v>18</v>
      </c>
      <c r="H83" s="9"/>
    </row>
    <row r="84" spans="1:11" ht="54" x14ac:dyDescent="0.25">
      <c r="A84" s="9"/>
      <c r="B84" s="10"/>
      <c r="C84" s="7"/>
      <c r="D84" s="7"/>
      <c r="E84" s="9" t="s">
        <v>141</v>
      </c>
      <c r="F84" s="7"/>
      <c r="G84" s="9" t="s">
        <v>18</v>
      </c>
      <c r="H84" s="9"/>
    </row>
    <row r="85" spans="1:11" ht="54" x14ac:dyDescent="0.25">
      <c r="A85" s="9"/>
      <c r="B85" s="10"/>
      <c r="D85" s="7"/>
      <c r="E85" s="9" t="s">
        <v>143</v>
      </c>
      <c r="F85" s="7"/>
      <c r="G85" s="9" t="s">
        <v>18</v>
      </c>
      <c r="H85" s="9"/>
    </row>
    <row r="86" spans="1:11" ht="18" x14ac:dyDescent="0.25">
      <c r="A86" s="9"/>
      <c r="B86" s="10"/>
      <c r="C86" s="7"/>
      <c r="D86" s="7"/>
      <c r="E86" s="9" t="s">
        <v>20</v>
      </c>
      <c r="F86" s="7"/>
      <c r="G86" s="9" t="s">
        <v>18</v>
      </c>
      <c r="H86" s="9"/>
    </row>
    <row r="87" spans="1:11" ht="36" x14ac:dyDescent="0.25">
      <c r="A87" s="9"/>
      <c r="B87" s="10"/>
      <c r="C87" s="7"/>
      <c r="D87" s="7"/>
      <c r="E87" s="9" t="s">
        <v>144</v>
      </c>
      <c r="F87" s="8"/>
      <c r="G87" s="9" t="s">
        <v>18</v>
      </c>
      <c r="H87" s="9"/>
    </row>
    <row r="88" spans="1:11" ht="18" x14ac:dyDescent="0.25">
      <c r="A88" s="9"/>
      <c r="B88" s="8" t="s">
        <v>1</v>
      </c>
      <c r="C88" s="8" t="s">
        <v>9</v>
      </c>
      <c r="D88" s="8" t="s">
        <v>145</v>
      </c>
      <c r="E88" s="8" t="s">
        <v>16</v>
      </c>
      <c r="F88" s="8" t="s">
        <v>146</v>
      </c>
      <c r="G88" s="8" t="s">
        <v>17</v>
      </c>
      <c r="H88" s="9"/>
    </row>
    <row r="89" spans="1:11" ht="72" x14ac:dyDescent="0.25">
      <c r="A89" s="9"/>
      <c r="B89" s="25">
        <v>2</v>
      </c>
      <c r="C89" s="7" t="s">
        <v>147</v>
      </c>
      <c r="D89" s="11" t="s">
        <v>21</v>
      </c>
      <c r="E89" s="9" t="s">
        <v>179</v>
      </c>
      <c r="F89" s="7"/>
      <c r="G89" s="9" t="s">
        <v>18</v>
      </c>
      <c r="H89" s="9"/>
    </row>
    <row r="90" spans="1:11" ht="54" x14ac:dyDescent="0.25">
      <c r="A90" s="9"/>
      <c r="B90" s="25"/>
      <c r="C90" s="7"/>
      <c r="D90" s="11"/>
      <c r="E90" s="9" t="s">
        <v>22</v>
      </c>
      <c r="F90" s="7"/>
      <c r="G90" s="9" t="s">
        <v>18</v>
      </c>
      <c r="H90" s="9"/>
    </row>
    <row r="91" spans="1:11" ht="18" x14ac:dyDescent="0.25">
      <c r="A91" s="9"/>
      <c r="B91" s="25"/>
      <c r="C91" s="7"/>
      <c r="D91" s="11"/>
      <c r="E91" s="9" t="s">
        <v>23</v>
      </c>
      <c r="F91" s="9"/>
      <c r="G91" s="9" t="s">
        <v>18</v>
      </c>
      <c r="H91" s="9"/>
    </row>
    <row r="92" spans="1:11" ht="18" x14ac:dyDescent="0.25">
      <c r="A92" s="9"/>
      <c r="B92" s="25"/>
      <c r="C92" s="7"/>
      <c r="D92" s="11"/>
      <c r="E92" s="9" t="s">
        <v>180</v>
      </c>
      <c r="F92" s="23"/>
      <c r="G92" s="9" t="s">
        <v>18</v>
      </c>
      <c r="H92" s="9"/>
    </row>
    <row r="93" spans="1:11" ht="72" x14ac:dyDescent="0.25">
      <c r="A93" s="9"/>
      <c r="B93" s="25"/>
      <c r="C93" s="7"/>
      <c r="D93" s="11"/>
      <c r="E93" s="9" t="s">
        <v>24</v>
      </c>
      <c r="F93" s="7"/>
      <c r="G93" s="9" t="s">
        <v>18</v>
      </c>
      <c r="H93" s="9"/>
    </row>
    <row r="94" spans="1:11" ht="18" x14ac:dyDescent="0.25">
      <c r="A94" s="9"/>
      <c r="B94" s="8" t="s">
        <v>1</v>
      </c>
      <c r="C94" s="8" t="s">
        <v>9</v>
      </c>
      <c r="D94" s="8" t="s">
        <v>145</v>
      </c>
      <c r="E94" s="8" t="s">
        <v>16</v>
      </c>
      <c r="F94" s="8" t="s">
        <v>146</v>
      </c>
      <c r="G94" s="8" t="s">
        <v>17</v>
      </c>
      <c r="H94" s="9"/>
      <c r="I94" s="9"/>
      <c r="J94" s="9"/>
      <c r="K94" s="9"/>
    </row>
    <row r="95" spans="1:11" ht="54" x14ac:dyDescent="0.25">
      <c r="A95" s="9"/>
      <c r="B95" s="10">
        <v>3</v>
      </c>
      <c r="C95" s="7" t="s">
        <v>182</v>
      </c>
      <c r="D95" s="11" t="s">
        <v>25</v>
      </c>
      <c r="E95" s="9" t="s">
        <v>179</v>
      </c>
      <c r="F95" s="7"/>
      <c r="G95" s="9" t="s">
        <v>18</v>
      </c>
      <c r="H95" s="9"/>
      <c r="I95" s="9"/>
      <c r="J95" s="9"/>
      <c r="K95" s="9"/>
    </row>
    <row r="96" spans="1:11" ht="86.9" customHeight="1" x14ac:dyDescent="0.25">
      <c r="A96" s="9"/>
      <c r="B96" s="10"/>
      <c r="D96" s="7"/>
      <c r="E96" s="9" t="s">
        <v>23</v>
      </c>
      <c r="F96" s="7"/>
      <c r="G96" s="9" t="s">
        <v>18</v>
      </c>
      <c r="H96" s="9"/>
      <c r="I96" s="9"/>
      <c r="J96" s="9"/>
      <c r="K96" s="9"/>
    </row>
    <row r="97" spans="1:11" ht="18" x14ac:dyDescent="0.25">
      <c r="A97" s="9"/>
      <c r="B97" s="10"/>
      <c r="C97" s="7"/>
      <c r="D97" s="7"/>
      <c r="E97" s="9" t="s">
        <v>181</v>
      </c>
      <c r="F97" s="7"/>
      <c r="G97" s="9" t="s">
        <v>18</v>
      </c>
      <c r="H97" s="9"/>
      <c r="I97" s="9"/>
      <c r="J97" s="9"/>
      <c r="K97" s="9"/>
    </row>
    <row r="98" spans="1:11" ht="72" x14ac:dyDescent="0.25">
      <c r="A98" s="9"/>
      <c r="B98" s="10"/>
      <c r="C98" s="7"/>
      <c r="D98" s="7"/>
      <c r="E98" s="9" t="s">
        <v>24</v>
      </c>
      <c r="F98" s="7"/>
      <c r="G98" s="9" t="s">
        <v>18</v>
      </c>
      <c r="H98" s="9"/>
      <c r="I98" s="9"/>
      <c r="J98" s="9"/>
      <c r="K98" s="9"/>
    </row>
    <row r="99" spans="1:11" ht="18" x14ac:dyDescent="0.25">
      <c r="A99" s="9"/>
      <c r="B99" s="8" t="s">
        <v>1</v>
      </c>
      <c r="C99" s="8" t="s">
        <v>9</v>
      </c>
      <c r="D99" s="8" t="s">
        <v>145</v>
      </c>
      <c r="E99" s="8" t="s">
        <v>16</v>
      </c>
      <c r="F99" s="8" t="s">
        <v>146</v>
      </c>
      <c r="G99" s="8" t="s">
        <v>17</v>
      </c>
      <c r="H99" s="9"/>
      <c r="I99" s="9"/>
      <c r="J99" s="9"/>
      <c r="K99" s="9"/>
    </row>
    <row r="100" spans="1:11" ht="72" x14ac:dyDescent="0.25">
      <c r="A100" s="9"/>
      <c r="B100" s="10">
        <v>4</v>
      </c>
      <c r="C100" s="7" t="s">
        <v>150</v>
      </c>
      <c r="D100" s="7" t="s">
        <v>36</v>
      </c>
      <c r="E100" s="11" t="s">
        <v>27</v>
      </c>
      <c r="G100" s="7" t="s">
        <v>28</v>
      </c>
      <c r="H100" s="9"/>
      <c r="I100" s="9"/>
      <c r="J100" s="9"/>
      <c r="K100" s="9"/>
    </row>
    <row r="101" spans="1:11" ht="18" x14ac:dyDescent="0.25">
      <c r="A101" s="9"/>
      <c r="B101" s="10"/>
      <c r="C101" s="7"/>
      <c r="D101" s="7"/>
      <c r="E101" s="11" t="s">
        <v>29</v>
      </c>
      <c r="G101" s="7" t="s">
        <v>18</v>
      </c>
      <c r="H101" s="9"/>
      <c r="I101" s="9"/>
      <c r="J101" s="9"/>
      <c r="K101" s="9"/>
    </row>
    <row r="102" spans="1:11" ht="18" x14ac:dyDescent="0.25">
      <c r="A102" s="9"/>
      <c r="B102" s="10"/>
      <c r="C102" s="7"/>
      <c r="D102" s="7"/>
      <c r="E102" s="11" t="s">
        <v>30</v>
      </c>
      <c r="G102" s="7" t="s">
        <v>31</v>
      </c>
      <c r="H102" s="9"/>
      <c r="I102" s="9"/>
      <c r="J102" s="9"/>
      <c r="K102" s="9"/>
    </row>
    <row r="103" spans="1:11" ht="72" x14ac:dyDescent="0.25">
      <c r="A103" s="9"/>
      <c r="B103" s="10"/>
      <c r="C103" s="7"/>
      <c r="D103" s="7"/>
      <c r="E103" s="11" t="s">
        <v>32</v>
      </c>
      <c r="G103" s="7" t="s">
        <v>28</v>
      </c>
      <c r="H103" s="9"/>
    </row>
    <row r="104" spans="1:11" ht="18" x14ac:dyDescent="0.25">
      <c r="A104" s="9"/>
      <c r="B104" s="8" t="s">
        <v>1</v>
      </c>
      <c r="C104" s="8" t="s">
        <v>9</v>
      </c>
      <c r="D104" s="8" t="s">
        <v>145</v>
      </c>
      <c r="E104" s="8" t="s">
        <v>16</v>
      </c>
      <c r="F104" s="8" t="s">
        <v>146</v>
      </c>
      <c r="G104" s="8" t="s">
        <v>17</v>
      </c>
      <c r="H104" s="9"/>
      <c r="I104" s="9"/>
      <c r="J104" s="9"/>
      <c r="K104" s="9"/>
    </row>
    <row r="105" spans="1:11" ht="72" x14ac:dyDescent="0.25">
      <c r="A105" s="9"/>
      <c r="B105" s="10">
        <v>5</v>
      </c>
      <c r="C105" s="7" t="str">
        <f>C33</f>
        <v xml:space="preserve">Conduct secondary weed control across entire 4.5 hectares of project site using best practice bush regeneration methods. Conduct comprehensive sweep targeting all invasive species. </v>
      </c>
      <c r="D105" s="7" t="s">
        <v>33</v>
      </c>
      <c r="E105" s="11" t="s">
        <v>34</v>
      </c>
      <c r="G105" s="7" t="s">
        <v>28</v>
      </c>
      <c r="H105" s="9"/>
      <c r="I105" s="9"/>
      <c r="J105" s="9"/>
      <c r="K105" s="9"/>
    </row>
    <row r="106" spans="1:11" ht="18" x14ac:dyDescent="0.25">
      <c r="A106" s="9"/>
      <c r="B106" s="1"/>
      <c r="C106" s="9"/>
      <c r="D106" s="8"/>
      <c r="E106" s="11" t="s">
        <v>38</v>
      </c>
      <c r="G106" s="7" t="s">
        <v>31</v>
      </c>
      <c r="H106" s="9"/>
      <c r="I106" s="9"/>
      <c r="J106" s="9"/>
      <c r="K106" s="9"/>
    </row>
    <row r="107" spans="1:11" ht="18" x14ac:dyDescent="0.25">
      <c r="A107" s="9"/>
      <c r="B107" s="8" t="s">
        <v>1</v>
      </c>
      <c r="C107" s="8" t="s">
        <v>9</v>
      </c>
      <c r="D107" s="8" t="s">
        <v>145</v>
      </c>
      <c r="E107" s="8" t="s">
        <v>16</v>
      </c>
      <c r="F107" s="8" t="s">
        <v>146</v>
      </c>
      <c r="G107" s="8" t="s">
        <v>17</v>
      </c>
      <c r="H107" s="9"/>
      <c r="I107" s="9"/>
      <c r="J107" s="9"/>
      <c r="K107" s="9"/>
    </row>
    <row r="108" spans="1:11" ht="54" x14ac:dyDescent="0.25">
      <c r="A108" s="9"/>
      <c r="B108" s="10">
        <v>6</v>
      </c>
      <c r="C108" s="7" t="s">
        <v>152</v>
      </c>
      <c r="D108" s="7" t="s">
        <v>105</v>
      </c>
      <c r="E108" s="9" t="s">
        <v>140</v>
      </c>
      <c r="F108" s="9"/>
      <c r="G108" s="9" t="s">
        <v>18</v>
      </c>
      <c r="H108" s="9"/>
    </row>
    <row r="109" spans="1:11" ht="54" x14ac:dyDescent="0.25">
      <c r="A109" s="9"/>
      <c r="B109" s="10"/>
      <c r="E109" s="9" t="s">
        <v>183</v>
      </c>
      <c r="F109" s="9"/>
      <c r="G109" s="9" t="s">
        <v>18</v>
      </c>
      <c r="H109" s="9"/>
    </row>
    <row r="110" spans="1:11" ht="72" x14ac:dyDescent="0.25">
      <c r="A110" s="9"/>
      <c r="B110" s="10"/>
      <c r="C110" s="7"/>
      <c r="E110" s="21" t="s">
        <v>178</v>
      </c>
      <c r="F110" s="7"/>
      <c r="G110" s="9" t="s">
        <v>18</v>
      </c>
      <c r="H110" s="9"/>
    </row>
    <row r="111" spans="1:11" ht="72" x14ac:dyDescent="0.25">
      <c r="A111" s="9"/>
      <c r="B111" s="10"/>
      <c r="C111" s="47"/>
      <c r="D111" s="9"/>
      <c r="E111" s="9" t="s">
        <v>142</v>
      </c>
      <c r="F111" s="7"/>
      <c r="G111" s="9" t="s">
        <v>18</v>
      </c>
      <c r="H111" s="9"/>
    </row>
    <row r="112" spans="1:11" ht="54" x14ac:dyDescent="0.25">
      <c r="A112" s="9"/>
      <c r="B112" s="10"/>
      <c r="C112" s="52"/>
      <c r="D112" s="9"/>
      <c r="E112" s="9" t="s">
        <v>141</v>
      </c>
      <c r="F112" s="7"/>
      <c r="G112" s="9" t="s">
        <v>18</v>
      </c>
      <c r="H112" s="9"/>
    </row>
    <row r="113" spans="1:13" ht="54" x14ac:dyDescent="0.25">
      <c r="A113" s="9"/>
      <c r="B113" s="10"/>
      <c r="C113" s="7"/>
      <c r="D113" s="9"/>
      <c r="E113" s="9" t="s">
        <v>143</v>
      </c>
      <c r="F113" s="7"/>
      <c r="G113" s="9" t="s">
        <v>18</v>
      </c>
      <c r="H113" s="9"/>
    </row>
    <row r="114" spans="1:13" ht="18" x14ac:dyDescent="0.25">
      <c r="A114" s="9"/>
      <c r="B114" s="10"/>
      <c r="C114" s="7"/>
      <c r="D114" s="9"/>
      <c r="E114" s="9" t="s">
        <v>20</v>
      </c>
      <c r="F114" s="7"/>
      <c r="G114" s="9" t="s">
        <v>18</v>
      </c>
      <c r="H114" s="9"/>
    </row>
    <row r="115" spans="1:13" ht="36" x14ac:dyDescent="0.25">
      <c r="A115" s="9"/>
      <c r="B115" s="10"/>
      <c r="C115" s="7"/>
      <c r="D115" s="9"/>
      <c r="E115" s="9" t="s">
        <v>144</v>
      </c>
      <c r="F115" s="8"/>
      <c r="G115" s="9" t="s">
        <v>18</v>
      </c>
      <c r="H115" s="9"/>
    </row>
    <row r="116" spans="1:13" ht="43.5" customHeight="1" x14ac:dyDescent="0.25">
      <c r="A116" s="9"/>
      <c r="B116" s="1"/>
      <c r="C116" s="58" t="s">
        <v>153</v>
      </c>
      <c r="D116" s="58"/>
      <c r="E116" s="58"/>
      <c r="F116" s="26"/>
      <c r="G116" s="27"/>
      <c r="H116" s="9"/>
    </row>
    <row r="117" spans="1:13" ht="21.5" x14ac:dyDescent="0.25">
      <c r="A117" s="5" t="s">
        <v>39</v>
      </c>
      <c r="B117" s="6"/>
      <c r="C117" s="6"/>
      <c r="D117" s="6"/>
      <c r="E117" s="6"/>
      <c r="F117" s="6"/>
      <c r="G117" s="6"/>
      <c r="H117" s="6"/>
      <c r="I117" s="6"/>
      <c r="J117" s="6"/>
      <c r="K117" s="6"/>
      <c r="L117" s="6"/>
      <c r="M117" s="6"/>
    </row>
    <row r="118" spans="1:13" ht="18" x14ac:dyDescent="0.25">
      <c r="A118" s="8" t="s">
        <v>40</v>
      </c>
      <c r="B118" s="8" t="s">
        <v>5</v>
      </c>
      <c r="C118" s="9"/>
      <c r="D118" s="9"/>
      <c r="E118" s="9"/>
      <c r="F118" s="9"/>
      <c r="G118" s="9"/>
      <c r="H118" s="9"/>
    </row>
    <row r="119" spans="1:13" ht="108" x14ac:dyDescent="0.25">
      <c r="A119" s="10" t="s">
        <v>3</v>
      </c>
      <c r="C119" s="9"/>
      <c r="D119" s="20" t="s">
        <v>101</v>
      </c>
      <c r="E119" s="9"/>
      <c r="F119" s="9"/>
      <c r="G119" s="9"/>
      <c r="H119" s="9"/>
    </row>
    <row r="120" spans="1:13" ht="18" x14ac:dyDescent="0.25">
      <c r="A120" s="9"/>
      <c r="B120" s="8" t="s">
        <v>40</v>
      </c>
      <c r="C120" s="8" t="s">
        <v>9</v>
      </c>
      <c r="D120" s="8" t="s">
        <v>154</v>
      </c>
      <c r="E120" s="8" t="s">
        <v>42</v>
      </c>
      <c r="F120" s="8" t="s">
        <v>43</v>
      </c>
      <c r="G120" s="8" t="s">
        <v>155</v>
      </c>
      <c r="H120" s="8" t="s">
        <v>45</v>
      </c>
    </row>
    <row r="121" spans="1:13" ht="294" customHeight="1" x14ac:dyDescent="0.25">
      <c r="A121" s="9"/>
      <c r="B121" s="10" t="s">
        <v>3</v>
      </c>
      <c r="C121" s="7" t="s">
        <v>139</v>
      </c>
      <c r="D121" s="28" t="s">
        <v>156</v>
      </c>
      <c r="E121" s="29">
        <v>4506</v>
      </c>
      <c r="F121" s="19">
        <v>0</v>
      </c>
      <c r="G121" s="19">
        <v>1952</v>
      </c>
      <c r="H121" s="19">
        <f>SUM(E121:G121)</f>
        <v>6458</v>
      </c>
      <c r="I121" s="59" t="s">
        <v>157</v>
      </c>
      <c r="J121" s="59"/>
      <c r="K121" s="59"/>
      <c r="L121" s="59"/>
      <c r="M121" s="59"/>
    </row>
    <row r="122" spans="1:13" ht="72" x14ac:dyDescent="0.25">
      <c r="A122" s="9"/>
      <c r="B122" s="10">
        <v>2</v>
      </c>
      <c r="C122" s="9" t="s">
        <v>158</v>
      </c>
      <c r="D122" s="28" t="s">
        <v>159</v>
      </c>
      <c r="E122" s="19">
        <v>0</v>
      </c>
      <c r="F122" s="19">
        <v>0</v>
      </c>
      <c r="G122" s="19">
        <v>488</v>
      </c>
      <c r="H122" s="19">
        <f>SUM(E122:G122)</f>
        <v>488</v>
      </c>
      <c r="I122" s="55" t="s">
        <v>102</v>
      </c>
      <c r="J122" s="55"/>
      <c r="K122" s="55"/>
      <c r="L122" s="55"/>
      <c r="M122" s="55"/>
    </row>
    <row r="123" spans="1:13" ht="162" x14ac:dyDescent="0.25">
      <c r="A123" s="9"/>
      <c r="B123" s="10">
        <v>3</v>
      </c>
      <c r="C123" s="9" t="s">
        <v>128</v>
      </c>
      <c r="D123" s="28" t="s">
        <v>160</v>
      </c>
      <c r="E123" s="19">
        <v>761</v>
      </c>
      <c r="F123" s="19">
        <v>1930</v>
      </c>
      <c r="G123" s="19">
        <v>3500</v>
      </c>
      <c r="H123" s="19">
        <f>SUM(E123:G123)</f>
        <v>6191</v>
      </c>
      <c r="I123" s="55" t="s">
        <v>161</v>
      </c>
      <c r="J123" s="55"/>
      <c r="K123" s="55"/>
      <c r="L123" s="55"/>
      <c r="M123" s="55"/>
    </row>
    <row r="124" spans="1:13" ht="81.650000000000006" customHeight="1" x14ac:dyDescent="0.25">
      <c r="A124" s="9"/>
      <c r="B124" s="10">
        <v>4</v>
      </c>
      <c r="C124" s="24" t="s">
        <v>109</v>
      </c>
      <c r="D124" s="28" t="s">
        <v>162</v>
      </c>
      <c r="E124" s="30">
        <v>34223</v>
      </c>
      <c r="F124" s="29">
        <v>0</v>
      </c>
      <c r="G124" s="29">
        <v>0</v>
      </c>
      <c r="H124" s="19">
        <f t="shared" ref="H124:H126" si="0">SUM(E124:G124)</f>
        <v>34223</v>
      </c>
      <c r="I124" s="21"/>
      <c r="J124" s="21"/>
      <c r="K124" s="21"/>
      <c r="L124" s="21"/>
      <c r="M124" s="21"/>
    </row>
    <row r="125" spans="1:13" ht="50.5" customHeight="1" x14ac:dyDescent="0.25">
      <c r="A125" s="9"/>
      <c r="B125" s="10">
        <v>5</v>
      </c>
      <c r="C125" s="24" t="s">
        <v>130</v>
      </c>
      <c r="D125" s="28" t="s">
        <v>163</v>
      </c>
      <c r="E125" s="29">
        <v>0</v>
      </c>
      <c r="F125" s="29">
        <v>0</v>
      </c>
      <c r="G125" s="29">
        <v>610</v>
      </c>
      <c r="H125" s="19">
        <f t="shared" si="0"/>
        <v>610</v>
      </c>
      <c r="I125" s="21"/>
      <c r="J125" s="21"/>
      <c r="K125" s="21"/>
      <c r="L125" s="21"/>
      <c r="M125" s="21"/>
    </row>
    <row r="126" spans="1:13" ht="36" x14ac:dyDescent="0.25">
      <c r="A126" s="9"/>
      <c r="B126" s="10">
        <v>6</v>
      </c>
      <c r="C126" s="24" t="s">
        <v>164</v>
      </c>
      <c r="D126" s="28" t="s">
        <v>165</v>
      </c>
      <c r="E126" s="29">
        <v>0</v>
      </c>
      <c r="F126" s="29">
        <v>0</v>
      </c>
      <c r="G126" s="29">
        <v>0</v>
      </c>
      <c r="H126" s="19">
        <f t="shared" si="0"/>
        <v>0</v>
      </c>
    </row>
    <row r="127" spans="1:13" ht="69.650000000000006" customHeight="1" thickBot="1" x14ac:dyDescent="0.3">
      <c r="A127" s="31"/>
      <c r="B127" s="31"/>
      <c r="C127" s="31"/>
      <c r="D127" s="43" t="s">
        <v>46</v>
      </c>
      <c r="E127" s="32">
        <f>SUM(E121:E126)</f>
        <v>39490</v>
      </c>
      <c r="F127" s="32">
        <f t="shared" ref="F127:H127" si="1">SUM(F121:F126)</f>
        <v>1930</v>
      </c>
      <c r="G127" s="32">
        <f t="shared" si="1"/>
        <v>6550</v>
      </c>
      <c r="H127" s="32">
        <f t="shared" si="1"/>
        <v>47970</v>
      </c>
      <c r="I127" s="58" t="s">
        <v>107</v>
      </c>
      <c r="J127" s="58"/>
      <c r="K127" s="58"/>
      <c r="L127" s="58"/>
      <c r="M127" s="58"/>
    </row>
    <row r="128" spans="1:13" ht="18.5" thickTop="1" x14ac:dyDescent="0.25">
      <c r="A128" s="8" t="s">
        <v>40</v>
      </c>
      <c r="B128" s="8" t="s">
        <v>5</v>
      </c>
      <c r="C128" s="49"/>
      <c r="D128" s="9"/>
      <c r="E128" s="9"/>
      <c r="F128" s="9"/>
      <c r="G128" s="9"/>
      <c r="H128" s="9"/>
    </row>
    <row r="129" spans="1:13" ht="18" x14ac:dyDescent="0.25">
      <c r="A129" s="10" t="s">
        <v>4</v>
      </c>
      <c r="C129" s="9"/>
      <c r="D129" s="9"/>
      <c r="E129" s="9"/>
      <c r="F129" s="9"/>
      <c r="G129" s="9"/>
      <c r="H129" s="9"/>
    </row>
    <row r="130" spans="1:13" ht="18" x14ac:dyDescent="0.25">
      <c r="A130" s="9"/>
      <c r="B130" s="8" t="s">
        <v>40</v>
      </c>
      <c r="C130" s="8" t="s">
        <v>9</v>
      </c>
      <c r="D130" s="8" t="s">
        <v>41</v>
      </c>
      <c r="E130" s="8" t="s">
        <v>42</v>
      </c>
      <c r="F130" s="8" t="s">
        <v>43</v>
      </c>
      <c r="G130" s="8" t="s">
        <v>44</v>
      </c>
      <c r="H130" s="8" t="s">
        <v>45</v>
      </c>
    </row>
    <row r="131" spans="1:13" ht="95.5" customHeight="1" x14ac:dyDescent="0.25">
      <c r="A131" s="9"/>
      <c r="B131" s="8">
        <v>1</v>
      </c>
      <c r="C131" s="24" t="s">
        <v>166</v>
      </c>
      <c r="D131" s="53" t="s">
        <v>167</v>
      </c>
      <c r="E131" s="24">
        <v>4506</v>
      </c>
      <c r="F131" s="8"/>
      <c r="G131" s="8"/>
      <c r="H131" s="8"/>
    </row>
    <row r="132" spans="1:13" ht="112" customHeight="1" x14ac:dyDescent="0.25">
      <c r="A132" s="9"/>
      <c r="B132" s="50">
        <v>2</v>
      </c>
      <c r="C132" s="9" t="str">
        <f>C31</f>
        <v>Promote the project and improve community awareness of local threatened plant species. Promote volunteer opportunities, for example, community planting day, through multiple media channels including social media and mail-outs.</v>
      </c>
      <c r="D132" s="9" t="s">
        <v>168</v>
      </c>
      <c r="E132" s="33">
        <v>1500</v>
      </c>
      <c r="F132" s="29">
        <v>0</v>
      </c>
      <c r="G132" s="29">
        <v>488</v>
      </c>
      <c r="H132" s="19">
        <f>SUM(E132:G132)</f>
        <v>1988</v>
      </c>
    </row>
    <row r="133" spans="1:13" ht="184.5" customHeight="1" x14ac:dyDescent="0.25">
      <c r="A133" s="9"/>
      <c r="B133" s="10" t="s">
        <v>4</v>
      </c>
      <c r="C133" s="9" t="str">
        <f>C32</f>
        <v>Hold the community planting day, inviting local bushcare group and local community members to attend.  500 local native plants to be planted by volunteers and council staff. Monitor plantings with photo points and assess survival rate as per monitoring plan.</v>
      </c>
      <c r="D133" s="9" t="s">
        <v>169</v>
      </c>
      <c r="E133" s="33">
        <v>761</v>
      </c>
      <c r="F133" s="29">
        <v>1931</v>
      </c>
      <c r="G133" s="29">
        <v>3500</v>
      </c>
      <c r="H133" s="19">
        <f>SUM(E133:G133)</f>
        <v>6192</v>
      </c>
    </row>
    <row r="134" spans="1:13" ht="92.15" customHeight="1" x14ac:dyDescent="0.25">
      <c r="A134" s="9"/>
      <c r="B134" s="10" t="s">
        <v>47</v>
      </c>
      <c r="C134" s="9" t="str">
        <f>C33</f>
        <v xml:space="preserve">Conduct secondary weed control across entire 4.5 hectares of project site using best practice bush regeneration methods. Conduct comprehensive sweep targeting all invasive species. </v>
      </c>
      <c r="D134" s="9" t="s">
        <v>170</v>
      </c>
      <c r="E134" s="33">
        <v>33462</v>
      </c>
      <c r="F134" s="29">
        <v>0</v>
      </c>
      <c r="G134" s="29">
        <v>0</v>
      </c>
      <c r="H134" s="19">
        <f>SUM(E134:G134)</f>
        <v>33462</v>
      </c>
    </row>
    <row r="135" spans="1:13" ht="71.150000000000006" customHeight="1" x14ac:dyDescent="0.25">
      <c r="A135" s="9"/>
      <c r="B135" s="10" t="s">
        <v>48</v>
      </c>
      <c r="C135" s="9" t="s">
        <v>171</v>
      </c>
      <c r="D135" s="9" t="s">
        <v>172</v>
      </c>
      <c r="E135" s="33">
        <v>3042</v>
      </c>
      <c r="F135" s="29">
        <v>0</v>
      </c>
      <c r="G135" s="29">
        <v>0</v>
      </c>
      <c r="H135" s="19">
        <f t="shared" ref="H135:H137" si="2">SUM(E135:G135)</f>
        <v>3042</v>
      </c>
    </row>
    <row r="136" spans="1:13" ht="126" x14ac:dyDescent="0.25">
      <c r="A136" s="9"/>
      <c r="B136" s="10" t="s">
        <v>49</v>
      </c>
      <c r="C136" s="9" t="s">
        <v>14</v>
      </c>
      <c r="D136" s="9" t="s">
        <v>173</v>
      </c>
      <c r="E136" s="33">
        <v>3042</v>
      </c>
      <c r="F136" s="29">
        <v>0</v>
      </c>
      <c r="G136" s="29">
        <v>1952</v>
      </c>
      <c r="H136" s="19">
        <f t="shared" si="2"/>
        <v>4994</v>
      </c>
    </row>
    <row r="137" spans="1:13" ht="36" x14ac:dyDescent="0.25">
      <c r="A137" s="9"/>
      <c r="B137" s="10" t="s">
        <v>50</v>
      </c>
      <c r="C137" s="9" t="s">
        <v>136</v>
      </c>
      <c r="D137" s="9" t="s">
        <v>174</v>
      </c>
      <c r="E137" s="33">
        <v>0</v>
      </c>
      <c r="F137" s="29">
        <v>0</v>
      </c>
      <c r="G137" s="29">
        <v>0</v>
      </c>
      <c r="H137" s="19">
        <f t="shared" si="2"/>
        <v>0</v>
      </c>
    </row>
    <row r="138" spans="1:13" s="36" customFormat="1" ht="126" hidden="1" x14ac:dyDescent="0.25">
      <c r="A138" s="27"/>
      <c r="B138" s="34" t="s">
        <v>49</v>
      </c>
      <c r="C138" s="27" t="s">
        <v>51</v>
      </c>
      <c r="D138" s="27" t="s">
        <v>52</v>
      </c>
      <c r="E138" s="35">
        <v>3500</v>
      </c>
      <c r="F138" s="35">
        <v>2000</v>
      </c>
      <c r="G138" s="35">
        <v>9000</v>
      </c>
      <c r="H138" s="35">
        <v>14500</v>
      </c>
    </row>
    <row r="139" spans="1:13" s="36" customFormat="1" ht="198" hidden="1" x14ac:dyDescent="0.25">
      <c r="A139" s="27"/>
      <c r="B139" s="34" t="s">
        <v>50</v>
      </c>
      <c r="C139" s="27" t="s">
        <v>53</v>
      </c>
      <c r="D139" s="27" t="s">
        <v>54</v>
      </c>
      <c r="E139" s="35">
        <v>4500</v>
      </c>
      <c r="F139" s="35">
        <v>25800</v>
      </c>
      <c r="G139" s="35">
        <v>9000</v>
      </c>
      <c r="H139" s="35">
        <v>39300</v>
      </c>
    </row>
    <row r="140" spans="1:13" s="36" customFormat="1" ht="72" hidden="1" x14ac:dyDescent="0.25">
      <c r="A140" s="27"/>
      <c r="B140" s="34" t="s">
        <v>55</v>
      </c>
      <c r="C140" s="27" t="s">
        <v>56</v>
      </c>
      <c r="D140" s="27" t="s">
        <v>57</v>
      </c>
      <c r="E140" s="35">
        <v>0</v>
      </c>
      <c r="F140" s="35">
        <v>0</v>
      </c>
      <c r="G140" s="35">
        <v>0</v>
      </c>
      <c r="H140" s="35">
        <v>0</v>
      </c>
    </row>
    <row r="141" spans="1:13" s="36" customFormat="1" ht="90" hidden="1" x14ac:dyDescent="0.25">
      <c r="A141" s="27"/>
      <c r="B141" s="34" t="s">
        <v>58</v>
      </c>
      <c r="C141" s="27" t="s">
        <v>59</v>
      </c>
      <c r="D141" s="27" t="s">
        <v>60</v>
      </c>
      <c r="E141" s="35">
        <v>6700</v>
      </c>
      <c r="F141" s="35">
        <v>0</v>
      </c>
      <c r="G141" s="35">
        <v>0</v>
      </c>
      <c r="H141" s="35">
        <v>6700</v>
      </c>
    </row>
    <row r="142" spans="1:13" s="36" customFormat="1" ht="126" hidden="1" x14ac:dyDescent="0.25">
      <c r="A142" s="27"/>
      <c r="B142" s="34" t="s">
        <v>61</v>
      </c>
      <c r="C142" s="27" t="s">
        <v>62</v>
      </c>
      <c r="D142" s="27" t="s">
        <v>63</v>
      </c>
      <c r="E142" s="35">
        <v>2000</v>
      </c>
      <c r="F142" s="35">
        <v>0</v>
      </c>
      <c r="G142" s="35">
        <v>0</v>
      </c>
      <c r="H142" s="35">
        <v>2000</v>
      </c>
    </row>
    <row r="143" spans="1:13" s="36" customFormat="1" ht="72" hidden="1" x14ac:dyDescent="0.25">
      <c r="A143" s="27"/>
      <c r="B143" s="34" t="s">
        <v>64</v>
      </c>
      <c r="C143" s="27" t="s">
        <v>65</v>
      </c>
      <c r="D143" s="27" t="s">
        <v>66</v>
      </c>
      <c r="E143" s="35">
        <v>0</v>
      </c>
      <c r="F143" s="35">
        <v>0</v>
      </c>
      <c r="G143" s="35">
        <v>0</v>
      </c>
      <c r="H143" s="35">
        <v>0</v>
      </c>
    </row>
    <row r="144" spans="1:13" s="36" customFormat="1" ht="15.75" hidden="1" customHeight="1" thickTop="1" thickBot="1" x14ac:dyDescent="0.3">
      <c r="A144" s="37"/>
      <c r="B144" s="37"/>
      <c r="C144" s="37"/>
      <c r="D144" s="38" t="s">
        <v>46</v>
      </c>
      <c r="E144" s="39">
        <v>70782</v>
      </c>
      <c r="F144" s="39">
        <v>33800</v>
      </c>
      <c r="G144" s="39">
        <v>30600</v>
      </c>
      <c r="H144" s="39">
        <v>135182</v>
      </c>
      <c r="I144" s="40" t="s">
        <v>67</v>
      </c>
      <c r="J144" s="40"/>
      <c r="K144" s="40"/>
      <c r="L144" s="40"/>
      <c r="M144" s="40"/>
    </row>
    <row r="145" spans="1:13" s="36" customFormat="1" ht="14.9" hidden="1" customHeight="1" thickTop="1" thickBot="1" x14ac:dyDescent="0.3">
      <c r="A145" s="26" t="s">
        <v>40</v>
      </c>
      <c r="B145" s="26" t="s">
        <v>5</v>
      </c>
      <c r="C145" s="27"/>
      <c r="D145" s="27"/>
      <c r="E145" s="27"/>
      <c r="F145" s="27"/>
      <c r="G145" s="27"/>
      <c r="H145" s="27"/>
      <c r="I145" s="40"/>
      <c r="J145" s="40"/>
      <c r="K145" s="40"/>
      <c r="L145" s="40"/>
      <c r="M145" s="40"/>
    </row>
    <row r="146" spans="1:13" s="36" customFormat="1" ht="36" hidden="1" x14ac:dyDescent="0.25">
      <c r="A146" s="34" t="s">
        <v>47</v>
      </c>
      <c r="B146" s="27" t="s">
        <v>68</v>
      </c>
      <c r="C146" s="27"/>
      <c r="D146" s="27"/>
      <c r="E146" s="27"/>
      <c r="F146" s="27"/>
      <c r="G146" s="27"/>
      <c r="H146" s="27"/>
    </row>
    <row r="147" spans="1:13" s="36" customFormat="1" ht="18" hidden="1" x14ac:dyDescent="0.25">
      <c r="A147" s="27"/>
      <c r="B147" s="26" t="s">
        <v>40</v>
      </c>
      <c r="C147" s="26" t="s">
        <v>9</v>
      </c>
      <c r="D147" s="26" t="s">
        <v>41</v>
      </c>
      <c r="E147" s="26" t="s">
        <v>42</v>
      </c>
      <c r="F147" s="26" t="s">
        <v>43</v>
      </c>
      <c r="G147" s="26" t="s">
        <v>44</v>
      </c>
      <c r="H147" s="26" t="s">
        <v>45</v>
      </c>
    </row>
    <row r="148" spans="1:13" s="36" customFormat="1" ht="180" hidden="1" x14ac:dyDescent="0.25">
      <c r="A148" s="27"/>
      <c r="B148" s="34" t="s">
        <v>3</v>
      </c>
      <c r="C148" s="27" t="s">
        <v>69</v>
      </c>
      <c r="D148" s="27" t="s">
        <v>70</v>
      </c>
      <c r="E148" s="35">
        <v>55945</v>
      </c>
      <c r="F148" s="35">
        <v>0</v>
      </c>
      <c r="G148" s="35">
        <v>12600</v>
      </c>
      <c r="H148" s="35">
        <v>68545</v>
      </c>
    </row>
    <row r="149" spans="1:13" s="36" customFormat="1" ht="72" hidden="1" x14ac:dyDescent="0.25">
      <c r="A149" s="27"/>
      <c r="B149" s="34" t="s">
        <v>4</v>
      </c>
      <c r="C149" s="27" t="s">
        <v>71</v>
      </c>
      <c r="D149" s="27" t="s">
        <v>72</v>
      </c>
      <c r="E149" s="35">
        <v>1500</v>
      </c>
      <c r="F149" s="35">
        <v>2000</v>
      </c>
      <c r="G149" s="35">
        <v>0</v>
      </c>
      <c r="H149" s="35">
        <v>3500</v>
      </c>
    </row>
    <row r="150" spans="1:13" s="36" customFormat="1" ht="108" hidden="1" x14ac:dyDescent="0.25">
      <c r="A150" s="27"/>
      <c r="B150" s="34" t="s">
        <v>47</v>
      </c>
      <c r="C150" s="27" t="s">
        <v>73</v>
      </c>
      <c r="D150" s="27" t="s">
        <v>74</v>
      </c>
      <c r="E150" s="35">
        <v>0</v>
      </c>
      <c r="F150" s="35">
        <v>0</v>
      </c>
      <c r="G150" s="35">
        <v>3000</v>
      </c>
      <c r="H150" s="35">
        <v>3000</v>
      </c>
    </row>
    <row r="151" spans="1:13" s="36" customFormat="1" ht="108" hidden="1" x14ac:dyDescent="0.25">
      <c r="A151" s="27"/>
      <c r="B151" s="34" t="s">
        <v>48</v>
      </c>
      <c r="C151" s="27" t="s">
        <v>75</v>
      </c>
      <c r="D151" s="27" t="s">
        <v>76</v>
      </c>
      <c r="E151" s="35">
        <v>7800</v>
      </c>
      <c r="F151" s="35">
        <v>22800</v>
      </c>
      <c r="G151" s="35">
        <v>0</v>
      </c>
      <c r="H151" s="35">
        <v>30600</v>
      </c>
    </row>
    <row r="152" spans="1:13" s="36" customFormat="1" ht="72" hidden="1" x14ac:dyDescent="0.25">
      <c r="A152" s="27"/>
      <c r="B152" s="34" t="s">
        <v>49</v>
      </c>
      <c r="C152" s="27" t="s">
        <v>77</v>
      </c>
      <c r="D152" s="27" t="s">
        <v>78</v>
      </c>
      <c r="E152" s="35">
        <v>1000</v>
      </c>
      <c r="F152" s="35">
        <v>0</v>
      </c>
      <c r="G152" s="35">
        <v>0</v>
      </c>
      <c r="H152" s="35">
        <v>1000</v>
      </c>
    </row>
    <row r="153" spans="1:13" s="36" customFormat="1" ht="108" hidden="1" x14ac:dyDescent="0.25">
      <c r="A153" s="27"/>
      <c r="B153" s="34" t="s">
        <v>50</v>
      </c>
      <c r="C153" s="27" t="s">
        <v>79</v>
      </c>
      <c r="D153" s="27" t="s">
        <v>80</v>
      </c>
      <c r="E153" s="35">
        <v>4700</v>
      </c>
      <c r="F153" s="35">
        <v>0</v>
      </c>
      <c r="G153" s="35">
        <v>5000</v>
      </c>
      <c r="H153" s="35">
        <v>9700</v>
      </c>
    </row>
    <row r="154" spans="1:13" s="36" customFormat="1" ht="126" hidden="1" x14ac:dyDescent="0.25">
      <c r="A154" s="27"/>
      <c r="B154" s="34" t="s">
        <v>55</v>
      </c>
      <c r="C154" s="27" t="s">
        <v>81</v>
      </c>
      <c r="D154" s="27" t="s">
        <v>82</v>
      </c>
      <c r="E154" s="35">
        <v>2000</v>
      </c>
      <c r="F154" s="35">
        <v>3000</v>
      </c>
      <c r="G154" s="35">
        <v>0</v>
      </c>
      <c r="H154" s="35">
        <v>5000</v>
      </c>
    </row>
    <row r="155" spans="1:13" s="36" customFormat="1" ht="108" hidden="1" x14ac:dyDescent="0.25">
      <c r="A155" s="27"/>
      <c r="B155" s="34" t="s">
        <v>58</v>
      </c>
      <c r="C155" s="27" t="s">
        <v>83</v>
      </c>
      <c r="D155" s="27" t="s">
        <v>84</v>
      </c>
      <c r="E155" s="35">
        <v>0</v>
      </c>
      <c r="F155" s="35">
        <v>0</v>
      </c>
      <c r="G155" s="35">
        <v>0</v>
      </c>
      <c r="H155" s="35">
        <v>0</v>
      </c>
    </row>
    <row r="156" spans="1:13" s="36" customFormat="1" ht="108" hidden="1" x14ac:dyDescent="0.25">
      <c r="A156" s="27"/>
      <c r="B156" s="34" t="s">
        <v>61</v>
      </c>
      <c r="C156" s="27" t="s">
        <v>85</v>
      </c>
      <c r="D156" s="27" t="s">
        <v>86</v>
      </c>
      <c r="E156" s="35">
        <v>0</v>
      </c>
      <c r="F156" s="35">
        <v>0</v>
      </c>
      <c r="G156" s="35">
        <v>0</v>
      </c>
      <c r="H156" s="35">
        <v>0</v>
      </c>
    </row>
    <row r="157" spans="1:13" s="36" customFormat="1" ht="72" hidden="1" x14ac:dyDescent="0.25">
      <c r="A157" s="27"/>
      <c r="B157" s="34" t="s">
        <v>64</v>
      </c>
      <c r="C157" s="27" t="s">
        <v>87</v>
      </c>
      <c r="D157" s="27" t="s">
        <v>88</v>
      </c>
      <c r="E157" s="35">
        <v>0</v>
      </c>
      <c r="F157" s="35">
        <v>15000</v>
      </c>
      <c r="G157" s="35">
        <v>0</v>
      </c>
      <c r="H157" s="35">
        <v>15000</v>
      </c>
    </row>
    <row r="158" spans="1:13" s="36" customFormat="1" ht="72.75" hidden="1" customHeight="1" thickTop="1" thickBot="1" x14ac:dyDescent="0.3">
      <c r="A158" s="27"/>
      <c r="B158" s="34" t="s">
        <v>89</v>
      </c>
      <c r="C158" s="27" t="s">
        <v>90</v>
      </c>
      <c r="D158" s="27" t="s">
        <v>86</v>
      </c>
      <c r="E158" s="35">
        <v>0</v>
      </c>
      <c r="F158" s="35">
        <v>0</v>
      </c>
      <c r="G158" s="35">
        <v>0</v>
      </c>
      <c r="H158" s="35">
        <v>0</v>
      </c>
      <c r="I158" s="40" t="s">
        <v>91</v>
      </c>
      <c r="J158" s="40"/>
      <c r="K158" s="40"/>
      <c r="L158" s="40"/>
      <c r="M158" s="40"/>
    </row>
    <row r="159" spans="1:13" ht="15" customHeight="1" thickBot="1" x14ac:dyDescent="0.3">
      <c r="A159" s="31"/>
      <c r="B159" s="31"/>
      <c r="C159" s="31"/>
      <c r="D159" s="43" t="s">
        <v>46</v>
      </c>
      <c r="E159" s="32">
        <f>SUM(E132:E137)</f>
        <v>41807</v>
      </c>
      <c r="F159" s="32">
        <f t="shared" ref="F159:G159" si="3">SUM(F132:F137)</f>
        <v>1931</v>
      </c>
      <c r="G159" s="32">
        <f t="shared" si="3"/>
        <v>5940</v>
      </c>
      <c r="H159" s="32">
        <f>SUM(H132:H137)</f>
        <v>49678</v>
      </c>
    </row>
    <row r="160" spans="1:13" ht="20.5" thickTop="1" thickBot="1" x14ac:dyDescent="0.3">
      <c r="A160" s="9"/>
      <c r="C160" s="9"/>
      <c r="D160" s="44" t="s">
        <v>175</v>
      </c>
      <c r="E160" s="45">
        <f>E159+totalCalculationsPerSectionQ226GrantA366__??_1</f>
        <v>81297</v>
      </c>
      <c r="F160" s="45">
        <f>F159+totalCalculationsPerSectionQ226CashA367__??_1</f>
        <v>3861</v>
      </c>
      <c r="G160" s="45">
        <f>G159+totalCalculationsPerSectionQ226PartnerA368__??_1</f>
        <v>12490</v>
      </c>
      <c r="H160" s="45">
        <f>H159+totalCalculationsPerSectionQ226TotalA369__??_1</f>
        <v>97648</v>
      </c>
    </row>
    <row r="161" spans="1:10" ht="15" customHeight="1" thickTop="1" x14ac:dyDescent="0.25">
      <c r="E161" s="55" t="s">
        <v>176</v>
      </c>
      <c r="F161" s="55"/>
      <c r="G161" s="55"/>
      <c r="H161" s="55"/>
      <c r="I161" s="42"/>
      <c r="J161" s="42"/>
    </row>
    <row r="162" spans="1:10" ht="75" customHeight="1" x14ac:dyDescent="0.25">
      <c r="A162" s="41"/>
      <c r="B162" s="42"/>
      <c r="C162" s="42"/>
      <c r="D162" s="42"/>
      <c r="E162" s="55"/>
      <c r="F162" s="55"/>
      <c r="G162" s="55"/>
      <c r="H162" s="55"/>
      <c r="I162" s="42"/>
      <c r="J162" s="42"/>
    </row>
    <row r="164" spans="1:10" ht="15" customHeight="1" x14ac:dyDescent="0.25">
      <c r="E164" s="36"/>
    </row>
    <row r="165" spans="1:10" ht="15" customHeight="1" x14ac:dyDescent="0.25">
      <c r="A165" s="36"/>
    </row>
  </sheetData>
  <mergeCells count="32">
    <mergeCell ref="A1:F1"/>
    <mergeCell ref="H46:K46"/>
    <mergeCell ref="H80:K80"/>
    <mergeCell ref="H51:K51"/>
    <mergeCell ref="C116:E116"/>
    <mergeCell ref="D33:E33"/>
    <mergeCell ref="D31:E31"/>
    <mergeCell ref="C37:E37"/>
    <mergeCell ref="C26:E26"/>
    <mergeCell ref="D19:E19"/>
    <mergeCell ref="D24:E24"/>
    <mergeCell ref="B8:C8"/>
    <mergeCell ref="B10:C10"/>
    <mergeCell ref="B9:C9"/>
    <mergeCell ref="A5:D5"/>
    <mergeCell ref="F17:H17"/>
    <mergeCell ref="D22:E22"/>
    <mergeCell ref="D8:E8"/>
    <mergeCell ref="D20:E20"/>
    <mergeCell ref="D17:E17"/>
    <mergeCell ref="D14:E14"/>
    <mergeCell ref="D15:E15"/>
    <mergeCell ref="D21:E21"/>
    <mergeCell ref="D9:E9"/>
    <mergeCell ref="E161:H162"/>
    <mergeCell ref="D35:E35"/>
    <mergeCell ref="D39:E39"/>
    <mergeCell ref="H42:K42"/>
    <mergeCell ref="I127:M127"/>
    <mergeCell ref="I121:M121"/>
    <mergeCell ref="I122:M122"/>
    <mergeCell ref="I123:M123"/>
  </mergeCells>
  <phoneticPr fontId="4" type="noConversion"/>
  <pageMargins left="0.25" right="0.25" top="0.75" bottom="0.75" header="0.3" footer="0.3"/>
  <pageSetup paperSize="63" scale="65" fitToHeight="0" orientation="landscape" horizontalDpi="300" verticalDpi="300" r:id="rId1"/>
  <headerFooter>
    <oddHeader>&amp;L&amp;G</oddHeader>
    <oddFooter>&amp;RDepartment of Climate Change, Energy, the Environment and Water, Locked Bag 5022, Parramatta NSW 2124. Phone: 1300 361 967; 
email: info@environment.nsw.gov.au; Website: www.environment.nsw.gov.au. EH 2025/0089; April 2025.  &amp;P of &amp;N</oddFooter>
  </headerFooter>
  <ignoredErrors>
    <ignoredError sqref="B121 A13 B17 B133:B134 A8" numberStoredAsText="1"/>
  </ignoredError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8885B-D992-4AB6-9AFF-C23E645C147B}">
  <dimension ref="A1"/>
  <sheetViews>
    <sheetView topLeftCell="A8" workbookViewId="0">
      <selection activeCell="F22" sqref="F22:H28"/>
    </sheetView>
  </sheetViews>
  <sheetFormatPr defaultRowHeight="12.5" x14ac:dyDescent="0.25"/>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taffmember xmlns="9b29e5e9-eaf7-425d-8e56-9eb05b0fb813" xsi:nil="true"/>
    <Date xmlns="9b29e5e9-eaf7-425d-8e56-9eb05b0fb813" xsi:nil="true"/>
    <LocationofAccom xmlns="9b29e5e9-eaf7-425d-8e56-9eb05b0fb813" xsi:nil="true"/>
    <Attachment xmlns="9b29e5e9-eaf7-425d-8e56-9eb05b0fb813" xsi:nil="true"/>
    <Paid xmlns="9b29e5e9-eaf7-425d-8e56-9eb05b0fb813" xsi:nil="true"/>
    <Number xmlns="9b29e5e9-eaf7-425d-8e56-9eb05b0fb813" xsi:nil="true"/>
    <Workshopround xmlns="9b29e5e9-eaf7-425d-8e56-9eb05b0fb813" xsi:nil="true"/>
    <Dateandtime xmlns="9b29e5e9-eaf7-425d-8e56-9eb05b0fb813" xsi:nil="true"/>
    <Email xmlns="9b29e5e9-eaf7-425d-8e56-9eb05b0fb813">true</Email>
    <Flights xmlns="9b29e5e9-eaf7-425d-8e56-9eb05b0fb813" xsi:nil="true"/>
    <Dateofaccom xmlns="9b29e5e9-eaf7-425d-8e56-9eb05b0fb813" xsi:nil="true"/>
    <Payemnttype xmlns="9b29e5e9-eaf7-425d-8e56-9eb05b0fb813" xsi:nil="true"/>
    <lcf76f155ced4ddcb4097134ff3c332f xmlns="9b29e5e9-eaf7-425d-8e56-9eb05b0fb813">
      <Terms xmlns="http://schemas.microsoft.com/office/infopath/2007/PartnerControls"/>
    </lcf76f155ced4ddcb4097134ff3c332f>
    <TaxCatchAll xmlns="18e6c5ec-c401-4470-ab7b-339507d972f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4D362C733011046B4E24C204126370F" ma:contentTypeVersion="31" ma:contentTypeDescription="Create a new document." ma:contentTypeScope="" ma:versionID="53b1a5e6665d8748b89622b6a02b65c0">
  <xsd:schema xmlns:xsd="http://www.w3.org/2001/XMLSchema" xmlns:xs="http://www.w3.org/2001/XMLSchema" xmlns:p="http://schemas.microsoft.com/office/2006/metadata/properties" xmlns:ns2="9b29e5e9-eaf7-425d-8e56-9eb05b0fb813" xmlns:ns3="18e6c5ec-c401-4470-ab7b-339507d972f3" targetNamespace="http://schemas.microsoft.com/office/2006/metadata/properties" ma:root="true" ma:fieldsID="93b7a84abd76c2e1aa93075df284b1da" ns2:_="" ns3:_="">
    <xsd:import namespace="9b29e5e9-eaf7-425d-8e56-9eb05b0fb813"/>
    <xsd:import namespace="18e6c5ec-c401-4470-ab7b-339507d972f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LengthInSeconds" minOccurs="0"/>
                <xsd:element ref="ns2:lcf76f155ced4ddcb4097134ff3c332f" minOccurs="0"/>
                <xsd:element ref="ns3:TaxCatchAll" minOccurs="0"/>
                <xsd:element ref="ns2:MediaServiceLocation" minOccurs="0"/>
                <xsd:element ref="ns2:MediaServiceObjectDetectorVersions" minOccurs="0"/>
                <xsd:element ref="ns2:Date" minOccurs="0"/>
                <xsd:element ref="ns2:Number" minOccurs="0"/>
                <xsd:element ref="ns2:Dateandtime" minOccurs="0"/>
                <xsd:element ref="ns2:MediaServiceSearchProperties" minOccurs="0"/>
                <xsd:element ref="ns2:Email"/>
                <xsd:element ref="ns2:Attachment" minOccurs="0"/>
                <xsd:element ref="ns2:Dateofaccom" minOccurs="0"/>
                <xsd:element ref="ns2:Staffmember" minOccurs="0"/>
                <xsd:element ref="ns2:Paid" minOccurs="0"/>
                <xsd:element ref="ns2:Payemnttype" minOccurs="0"/>
                <xsd:element ref="ns2:LocationofAccom" minOccurs="0"/>
                <xsd:element ref="ns2:Workshopround" minOccurs="0"/>
                <xsd:element ref="ns2:Fligh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29e5e9-eaf7-425d-8e56-9eb05b0fb8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6444c108-d34f-4c01-85d9-27842d74072d"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Date" ma:index="25" nillable="true" ma:displayName="Date" ma:format="DateOnly" ma:internalName="Date">
      <xsd:simpleType>
        <xsd:restriction base="dms:DateTime"/>
      </xsd:simpleType>
    </xsd:element>
    <xsd:element name="Number" ma:index="26" nillable="true" ma:displayName="Number" ma:format="Dropdown" ma:internalName="Number" ma:percentage="FALSE">
      <xsd:simpleType>
        <xsd:restriction base="dms:Number"/>
      </xsd:simpleType>
    </xsd:element>
    <xsd:element name="Dateandtime" ma:index="27" nillable="true" ma:displayName="Date and time" ma:format="DateTime" ma:internalName="Dateandtime">
      <xsd:simpleType>
        <xsd:restriction base="dms:DateTime"/>
      </xsd:simpleType>
    </xsd:element>
    <xsd:element name="MediaServiceSearchProperties" ma:index="28" nillable="true" ma:displayName="MediaServiceSearchProperties" ma:hidden="true" ma:internalName="MediaServiceSearchProperties" ma:readOnly="true">
      <xsd:simpleType>
        <xsd:restriction base="dms:Note"/>
      </xsd:simpleType>
    </xsd:element>
    <xsd:element name="Email" ma:index="29" ma:displayName="Email" ma:default="1" ma:description="Email sent to unsuccessful applicant advising of outcome.  " ma:format="Dropdown" ma:internalName="Email">
      <xsd:simpleType>
        <xsd:restriction base="dms:Boolean"/>
      </xsd:simpleType>
    </xsd:element>
    <xsd:element name="Attachment" ma:index="30" nillable="true" ma:displayName="Further details" ma:format="Dropdown" ma:internalName="Attachment">
      <xsd:simpleType>
        <xsd:restriction base="dms:Note"/>
      </xsd:simpleType>
    </xsd:element>
    <xsd:element name="Dateofaccom" ma:index="31" nillable="true" ma:displayName="Date " ma:format="Dropdown" ma:internalName="Dateofaccom">
      <xsd:simpleType>
        <xsd:restriction base="dms:Text">
          <xsd:maxLength value="255"/>
        </xsd:restriction>
      </xsd:simpleType>
    </xsd:element>
    <xsd:element name="Staffmember" ma:index="32" nillable="true" ma:displayName="Staff member" ma:description="Name of staff / contractor for accom" ma:format="Dropdown" ma:internalName="Staffmember">
      <xsd:simpleType>
        <xsd:restriction base="dms:Text">
          <xsd:maxLength value="255"/>
        </xsd:restriction>
      </xsd:simpleType>
    </xsd:element>
    <xsd:element name="Paid" ma:index="33" nillable="true" ma:displayName="Paid" ma:format="Dropdown" ma:internalName="Paid">
      <xsd:simpleType>
        <xsd:restriction base="dms:Choice">
          <xsd:enumeration value="Yes"/>
          <xsd:enumeration value="No"/>
        </xsd:restriction>
      </xsd:simpleType>
    </xsd:element>
    <xsd:element name="Payemnttype" ma:index="34" nillable="true" ma:displayName="Payemnt type" ma:description="FCM or Corp card" ma:format="Dropdown" ma:internalName="Payemnttype">
      <xsd:simpleType>
        <xsd:restriction base="dms:Choice">
          <xsd:enumeration value="FCM"/>
          <xsd:enumeration value="Corp Card"/>
        </xsd:restriction>
      </xsd:simpleType>
    </xsd:element>
    <xsd:element name="LocationofAccom" ma:index="35" nillable="true" ma:displayName="Location of Accom" ma:format="Dropdown" ma:internalName="LocationofAccom">
      <xsd:simpleType>
        <xsd:restriction base="dms:Note">
          <xsd:maxLength value="255"/>
        </xsd:restriction>
      </xsd:simpleType>
    </xsd:element>
    <xsd:element name="Workshopround" ma:index="36" nillable="true" ma:displayName="Workshop round" ma:format="Dropdown" ma:internalName="Workshopround">
      <xsd:simpleType>
        <xsd:restriction base="dms:Choice">
          <xsd:enumeration value="Workshop round 1"/>
          <xsd:enumeration value="Workshop round 2"/>
        </xsd:restriction>
      </xsd:simpleType>
    </xsd:element>
    <xsd:element name="Flights" ma:index="37" nillable="true" ma:displayName="Flights" ma:format="Dropdown" ma:internalName="Flights">
      <xsd:simpleType>
        <xsd:restriction base="dms:Choice">
          <xsd:enumeration value="Qantas"/>
          <xsd:enumeration value="Rex"/>
        </xsd:restriction>
      </xsd:simpleType>
    </xsd:element>
  </xsd:schema>
  <xsd:schema xmlns:xsd="http://www.w3.org/2001/XMLSchema" xmlns:xs="http://www.w3.org/2001/XMLSchema" xmlns:dms="http://schemas.microsoft.com/office/2006/documentManagement/types" xmlns:pc="http://schemas.microsoft.com/office/infopath/2007/PartnerControls" targetNamespace="18e6c5ec-c401-4470-ab7b-339507d972f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63605d3e-439b-477a-84cc-525390799b1b}" ma:internalName="TaxCatchAll" ma:showField="CatchAllData" ma:web="18e6c5ec-c401-4470-ab7b-339507d972f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AA2A579-3A98-4B59-8213-65806132A10C}">
  <ds:schemaRefs>
    <ds:schemaRef ds:uri="http://schemas.microsoft.com/sharepoint/v3/contenttype/forms"/>
  </ds:schemaRefs>
</ds:datastoreItem>
</file>

<file path=customXml/itemProps2.xml><?xml version="1.0" encoding="utf-8"?>
<ds:datastoreItem xmlns:ds="http://schemas.openxmlformats.org/officeDocument/2006/customXml" ds:itemID="{EDC662C5-CCB6-431C-B729-6F2E40C7874F}">
  <ds:schemaRefs>
    <ds:schemaRef ds:uri="18e6c5ec-c401-4470-ab7b-339507d972f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9b29e5e9-eaf7-425d-8e56-9eb05b0fb813"/>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600B1842-98D3-4570-B0E4-0EF338766C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29e5e9-eaf7-425d-8e56-9eb05b0fb813"/>
    <ds:schemaRef ds:uri="18e6c5ec-c401-4470-ab7b-339507d972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48</vt:i4>
      </vt:variant>
    </vt:vector>
  </HeadingPairs>
  <TitlesOfParts>
    <vt:vector size="50" baseType="lpstr">
      <vt:lpstr>Workplan</vt:lpstr>
      <vt:lpstr>Sheet1</vt:lpstr>
      <vt:lpstr>_sectiondatagrid_09065499_2539_410d_8959_61019498c6a0_??_1</vt:lpstr>
      <vt:lpstr>_sectiondatagrid_0aee18dc_fe7b_43fe_9fc5_c6305f056912_??_1</vt:lpstr>
      <vt:lpstr>_sectiondatagrid_4a3a7d30_d0cc_4e6c_8b70_cc3dcc1d69cc_??_1</vt:lpstr>
      <vt:lpstr>_sectiondatagrid_80fa2efe_d580_4a5d_aab4_084a6a25029d_??_1</vt:lpstr>
      <vt:lpstr>_sectiondatagrid_836e4ebb_1359_42bd_ab50_6fac8baa1d11_??_1</vt:lpstr>
      <vt:lpstr>_sectiondatagrid_9f00fa26_3b9b_4b70_8ffc_787fca9604fc_??_1</vt:lpstr>
      <vt:lpstr>_sectiondatagrid_c156598b_c99c_4021_8fab_a655baae213c_??_1</vt:lpstr>
      <vt:lpstr>_sectiondatagrid_dbca315c_a93f_4552_8999_eff565cd5988_??_1</vt:lpstr>
      <vt:lpstr>activitiesQ158__??_1</vt:lpstr>
      <vt:lpstr>activitiesQ187__??_1</vt:lpstr>
      <vt:lpstr>activitiesQ206__??_1</vt:lpstr>
      <vt:lpstr>activityTypeData.Value_??_1</vt:lpstr>
      <vt:lpstr>allTotalsCalculationsQ238CashA385__??_1</vt:lpstr>
      <vt:lpstr>allTotalsCalculationsQ238GrantA384__??_1</vt:lpstr>
      <vt:lpstr>allTotalsCalculationsQ238PartnerA386__??_1</vt:lpstr>
      <vt:lpstr>allTotalsCalculationsQ238TotalA387__??_1</vt:lpstr>
      <vt:lpstr>applicationIdentifierQ3__??_1</vt:lpstr>
      <vt:lpstr>cashContributionQ209__??_1</vt:lpstr>
      <vt:lpstr>classificationValuesUnitsQ193_.Value_??_1</vt:lpstr>
      <vt:lpstr>descriptionQ147__??_1</vt:lpstr>
      <vt:lpstr>descriptionQ207__??_1</vt:lpstr>
      <vt:lpstr>expectedOutputMappingQ876__??_1</vt:lpstr>
      <vt:lpstr>finishDate_??_1</vt:lpstr>
      <vt:lpstr>finishQ161Date_??_1</vt:lpstr>
      <vt:lpstr>grantContributionQ208__??_1</vt:lpstr>
      <vt:lpstr>measureQ191__??_1</vt:lpstr>
      <vt:lpstr>milestone_??_1</vt:lpstr>
      <vt:lpstr>milestoneQ178__??_1</vt:lpstr>
      <vt:lpstr>milestoneQ199__??_1</vt:lpstr>
      <vt:lpstr>no_??_1</vt:lpstr>
      <vt:lpstr>noQ143__??_1</vt:lpstr>
      <vt:lpstr>noQ157__??_1</vt:lpstr>
      <vt:lpstr>noQ177__??_1</vt:lpstr>
      <vt:lpstr>noQ186__??_1</vt:lpstr>
      <vt:lpstr>noQ198__??_1</vt:lpstr>
      <vt:lpstr>outcomeIDsReplaceQ454OutcomeSelectedA1242__??_1</vt:lpstr>
      <vt:lpstr>outcomeQ144__??_1</vt:lpstr>
      <vt:lpstr>partnerContributionQ210__??_1</vt:lpstr>
      <vt:lpstr>Workplan!Print_Area</vt:lpstr>
      <vt:lpstr>projectTitle_??_1</vt:lpstr>
      <vt:lpstr>rowNumberQ205__??_1</vt:lpstr>
      <vt:lpstr>startDate_3__??_1</vt:lpstr>
      <vt:lpstr>startQ160Date_??_1</vt:lpstr>
      <vt:lpstr>totalCalculationsPerSectionQ226CashA367__??_1</vt:lpstr>
      <vt:lpstr>totalCalculationsPerSectionQ226GrantA366__??_1</vt:lpstr>
      <vt:lpstr>totalCalculationsPerSectionQ226PartnerA368__??_1</vt:lpstr>
      <vt:lpstr>totalCalculationsPerSectionQ226TotalA369__??_1</vt:lpstr>
      <vt:lpstr>totalLineCalculationsQ211TotalLineA351__??_1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Karen Wakely</dc:creator>
  <cp:keywords/>
  <dc:description/>
  <cp:lastModifiedBy>Liz Hardy</cp:lastModifiedBy>
  <cp:revision/>
  <cp:lastPrinted>2025-02-10T07:14:04Z</cp:lastPrinted>
  <dcterms:created xsi:type="dcterms:W3CDTF">2022-08-11T05:35:03Z</dcterms:created>
  <dcterms:modified xsi:type="dcterms:W3CDTF">2025-03-31T22:54:35Z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0x010100D4D362C733011046B4E24C204126370F</vt:lpwstr>
  </property>
  <property fmtid="{D5CDD505-2E9C-101B-9397-08002B2CF9AE}" pid="3" name="MediaServiceImageTags">
    <vt:lpwstr/>
  </property>
</Properties>
</file>